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G41" i="13"/>
  <c r="E36" i="14"/>
  <c r="D36"/>
  <c r="C36"/>
  <c r="B36"/>
  <c r="A36"/>
  <c r="G23" i="13" l="1"/>
  <c r="E42" i="14"/>
  <c r="D42"/>
  <c r="C42"/>
  <c r="B42"/>
  <c r="A42"/>
  <c r="D72"/>
  <c r="B72"/>
  <c r="A72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E24"/>
  <c r="D24"/>
  <c r="C24"/>
  <c r="B24"/>
  <c r="A24"/>
  <c r="G18" i="13"/>
  <c r="G17"/>
  <c r="G30"/>
  <c r="G29"/>
  <c r="H21" i="4"/>
  <c r="G21"/>
  <c r="K22" i="8"/>
  <c r="E12" i="14"/>
  <c r="D12"/>
  <c r="C12"/>
  <c r="B12"/>
  <c r="A12"/>
  <c r="G21" i="8"/>
  <c r="H21" s="1"/>
  <c r="H20"/>
  <c r="G20"/>
  <c r="E18" i="14"/>
  <c r="D18"/>
  <c r="C18"/>
  <c r="B18"/>
  <c r="A18"/>
  <c r="F23" i="7" l="1"/>
  <c r="F24"/>
  <c r="F20"/>
  <c r="F17"/>
  <c r="F25"/>
  <c r="F21"/>
  <c r="F12"/>
  <c r="F22"/>
  <c r="F13"/>
  <c r="F35"/>
  <c r="F37"/>
  <c r="F33"/>
  <c r="F25" i="9"/>
  <c r="F26"/>
  <c r="F22"/>
  <c r="F24"/>
  <c r="F23"/>
  <c r="F19"/>
  <c r="F21"/>
  <c r="F15" i="6"/>
  <c r="F11"/>
  <c r="F48" i="14" s="1"/>
  <c r="I76" i="16"/>
  <c r="I75"/>
  <c r="I74"/>
  <c r="I73"/>
  <c r="I71"/>
  <c r="I70"/>
  <c r="I69"/>
  <c r="I68"/>
  <c r="I67"/>
  <c r="I66"/>
  <c r="I65"/>
  <c r="I64"/>
  <c r="I63"/>
  <c r="I62"/>
  <c r="I61"/>
  <c r="I59"/>
  <c r="I58"/>
  <c r="I57"/>
  <c r="I56"/>
  <c r="I55"/>
  <c r="I52"/>
  <c r="I51"/>
  <c r="I50"/>
  <c r="I49"/>
  <c r="I48"/>
  <c r="I47"/>
  <c r="I46"/>
  <c r="I45"/>
  <c r="I44"/>
  <c r="I43"/>
  <c r="I42"/>
  <c r="I41"/>
  <c r="I40"/>
  <c r="I39"/>
  <c r="I38"/>
  <c r="I37"/>
  <c r="I36"/>
  <c r="J75" s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F13" i="6"/>
  <c r="F14"/>
  <c r="F12"/>
  <c r="F10"/>
  <c r="F16"/>
  <c r="F34" i="7"/>
  <c r="F32"/>
  <c r="F36"/>
  <c r="F30"/>
  <c r="F31"/>
  <c r="F29"/>
  <c r="F19"/>
  <c r="F15"/>
  <c r="F14"/>
  <c r="F18"/>
  <c r="F16"/>
  <c r="F11"/>
  <c r="F10"/>
  <c r="F37" i="9"/>
  <c r="F36"/>
  <c r="F35"/>
  <c r="F34"/>
  <c r="F33"/>
  <c r="F32"/>
  <c r="F13"/>
  <c r="F18"/>
  <c r="F14"/>
  <c r="F16"/>
  <c r="F20"/>
  <c r="F12"/>
  <c r="F17"/>
  <c r="F15"/>
  <c r="F10"/>
  <c r="F11"/>
  <c r="F24" i="10"/>
  <c r="F25"/>
  <c r="F21"/>
  <c r="F23"/>
  <c r="F22"/>
  <c r="G18" i="8"/>
  <c r="H18" s="1"/>
  <c r="G19"/>
  <c r="H19" s="1"/>
  <c r="G17"/>
  <c r="H17" s="1"/>
  <c r="G22"/>
  <c r="H22" s="1"/>
  <c r="G13"/>
  <c r="H13" s="1"/>
  <c r="G16"/>
  <c r="H16" s="1"/>
  <c r="G15"/>
  <c r="H15" s="1"/>
  <c r="G12"/>
  <c r="H12" s="1"/>
  <c r="G11"/>
  <c r="H11" s="1"/>
  <c r="G14"/>
  <c r="H14" s="1"/>
  <c r="G10"/>
  <c r="H10" s="1"/>
  <c r="G32" i="5"/>
  <c r="H32" s="1"/>
  <c r="G31"/>
  <c r="H31" s="1"/>
  <c r="G30"/>
  <c r="H30" s="1"/>
  <c r="G29"/>
  <c r="H29" s="1"/>
  <c r="G27"/>
  <c r="H27" s="1"/>
  <c r="G28"/>
  <c r="H28" s="1"/>
  <c r="G26"/>
  <c r="H26" s="1"/>
  <c r="G22"/>
  <c r="H22" s="1"/>
  <c r="G21"/>
  <c r="H21" s="1"/>
  <c r="G18"/>
  <c r="H18" s="1"/>
  <c r="G20"/>
  <c r="H20" s="1"/>
  <c r="G19"/>
  <c r="H19" s="1"/>
  <c r="G16"/>
  <c r="H16" s="1"/>
  <c r="G11"/>
  <c r="H11" s="1"/>
  <c r="G17"/>
  <c r="H17" s="1"/>
  <c r="G12"/>
  <c r="H12" s="1"/>
  <c r="G14"/>
  <c r="H14" s="1"/>
  <c r="G13"/>
  <c r="H13" s="1"/>
  <c r="G9"/>
  <c r="H9" s="1"/>
  <c r="G15"/>
  <c r="H15" s="1"/>
  <c r="G10"/>
  <c r="H10" s="1"/>
  <c r="G23" i="4"/>
  <c r="H23" s="1"/>
  <c r="G24"/>
  <c r="H24" s="1"/>
  <c r="G22"/>
  <c r="H22" s="1"/>
  <c r="G17"/>
  <c r="H17" s="1"/>
  <c r="G20"/>
  <c r="H20" s="1"/>
  <c r="H19"/>
  <c r="G19"/>
  <c r="G18"/>
  <c r="H18" s="1"/>
  <c r="G14"/>
  <c r="H14" s="1"/>
  <c r="G11"/>
  <c r="H11" s="1"/>
  <c r="G13"/>
  <c r="H13" s="1"/>
  <c r="G15"/>
  <c r="H15" s="1"/>
  <c r="G16"/>
  <c r="H16" s="1"/>
  <c r="G12"/>
  <c r="H12" s="1"/>
  <c r="G10"/>
  <c r="H10" s="1"/>
  <c r="G24" i="1"/>
  <c r="H26" s="1"/>
  <c r="G25"/>
  <c r="H25" s="1"/>
  <c r="G26"/>
  <c r="H24" s="1"/>
  <c r="E48" i="14"/>
  <c r="D48"/>
  <c r="C48"/>
  <c r="B48"/>
  <c r="E47"/>
  <c r="F36"/>
  <c r="F42"/>
  <c r="E35"/>
  <c r="D35"/>
  <c r="C35"/>
  <c r="B35"/>
  <c r="A35"/>
  <c r="W13" i="9"/>
  <c r="W12"/>
  <c r="V13"/>
  <c r="V12"/>
  <c r="U13"/>
  <c r="U12"/>
  <c r="J32" i="16" l="1"/>
  <c r="J76" s="1"/>
  <c r="G12" i="1"/>
  <c r="K23" i="4"/>
  <c r="F24" i="14" l="1"/>
  <c r="G48" i="13"/>
  <c r="H48" s="1"/>
  <c r="H47"/>
  <c r="G47"/>
  <c r="F12" i="14"/>
  <c r="F18"/>
  <c r="D53" l="1"/>
  <c r="B53"/>
  <c r="A53"/>
  <c r="K32" i="5"/>
  <c r="K31"/>
  <c r="K30"/>
  <c r="K29"/>
  <c r="K28"/>
  <c r="K27"/>
  <c r="K26" i="1"/>
  <c r="K25"/>
  <c r="K20"/>
  <c r="K19"/>
  <c r="K18"/>
  <c r="K17"/>
  <c r="K16"/>
  <c r="K15"/>
  <c r="K14"/>
  <c r="K13"/>
  <c r="K12"/>
  <c r="K11"/>
  <c r="F30" i="14" l="1"/>
  <c r="E4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1"/>
  <c r="A6" i="9"/>
  <c r="A2"/>
  <c r="A1"/>
  <c r="F10" i="10"/>
  <c r="F13"/>
  <c r="F14"/>
  <c r="F11"/>
  <c r="F12"/>
  <c r="F16"/>
  <c r="F15"/>
  <c r="H12" i="1"/>
  <c r="G16"/>
  <c r="H16" s="1"/>
  <c r="G11"/>
  <c r="H11" s="1"/>
  <c r="G10"/>
  <c r="H10" s="1"/>
  <c r="G20"/>
  <c r="H20" s="1"/>
  <c r="G17"/>
  <c r="H17" s="1"/>
  <c r="G14"/>
  <c r="H14" s="1"/>
  <c r="G18"/>
  <c r="H18" s="1"/>
  <c r="G15"/>
  <c r="H15" s="1"/>
  <c r="G19"/>
  <c r="H19" s="1"/>
  <c r="A1" i="5"/>
  <c r="A2"/>
  <c r="A6"/>
  <c r="K21" i="8" l="1"/>
  <c r="K20"/>
  <c r="K19"/>
  <c r="K18"/>
  <c r="K17"/>
  <c r="K16"/>
  <c r="K15"/>
  <c r="K14"/>
  <c r="K13"/>
  <c r="K12"/>
  <c r="K10" i="1" l="1"/>
  <c r="G13"/>
  <c r="H13" s="1"/>
  <c r="H29" i="13"/>
  <c r="K11" i="8" l="1"/>
  <c r="K10"/>
  <c r="K26" i="5"/>
  <c r="K22"/>
  <c r="K21"/>
  <c r="K20"/>
  <c r="K19"/>
  <c r="K18"/>
  <c r="K17"/>
  <c r="K16"/>
  <c r="K15"/>
  <c r="K14"/>
  <c r="K13"/>
  <c r="K12"/>
  <c r="K11"/>
  <c r="K10"/>
  <c r="K9"/>
  <c r="K13" i="4"/>
  <c r="K14"/>
  <c r="K15"/>
  <c r="K16"/>
  <c r="K17"/>
  <c r="K18"/>
  <c r="K19"/>
  <c r="K20"/>
  <c r="K21"/>
  <c r="K22"/>
  <c r="K12"/>
  <c r="K11"/>
  <c r="K10"/>
  <c r="K24" i="1"/>
  <c r="D52" i="14" l="1"/>
  <c r="B52"/>
  <c r="A52"/>
  <c r="G42" i="13" l="1"/>
  <c r="H42" l="1"/>
  <c r="H41"/>
  <c r="G36"/>
  <c r="H36" s="1"/>
  <c r="G35"/>
  <c r="H35" s="1"/>
  <c r="H30"/>
  <c r="G24"/>
  <c r="H24" s="1"/>
  <c r="H23"/>
  <c r="A5" l="1"/>
  <c r="A5" i="8" l="1"/>
  <c r="A5" i="5"/>
  <c r="A5" i="4"/>
  <c r="A48" i="14" l="1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H18" l="1"/>
  <c r="H17"/>
  <c r="D47" i="14" l="1"/>
  <c r="C47"/>
  <c r="B47"/>
  <c r="A47"/>
  <c r="A45"/>
  <c r="A22" l="1"/>
  <c r="A20"/>
  <c r="A14"/>
  <c r="A10"/>
  <c r="A8"/>
  <c r="A6"/>
  <c r="A3"/>
  <c r="A2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10"/>
  <c r="A2"/>
  <c r="A6"/>
  <c r="A1" i="8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<sst xmlns="http://schemas.openxmlformats.org/spreadsheetml/2006/main" count="1021" uniqueCount="253">
  <si>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</si>
  <si>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</si>
  <si>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</si>
  <si>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</si>
  <si>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</si>
  <si>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</si>
  <si>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</si>
  <si>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</si>
  <si>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</si>
  <si>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</si>
  <si>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</si>
  <si>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</si>
  <si>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</si>
  <si>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</si>
  <si>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</si>
  <si>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</si>
  <si>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</si>
  <si>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</si>
  <si>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</si>
  <si>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</si>
  <si>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</si>
  <si>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</si>
  <si>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</si>
  <si>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</si>
  <si>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BOCHAS ROJAS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</si>
  <si>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</si>
  <si>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</si>
  <si>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</si>
  <si>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</si>
  <si>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ALBATROS - CABALLEROS CLASES 08 - 09 -</t>
  </si>
  <si>
    <t>ALBATROS - DAMAS CLASES 08 - 09 -</t>
  </si>
  <si>
    <t>EAGLES - CABALLEROS CLASES 10 - 11 -</t>
  </si>
  <si>
    <t>EAGLES - DAMAS CLASES 10 - 11 -</t>
  </si>
  <si>
    <t>DESEMP</t>
  </si>
  <si>
    <t>PROMOCIONALES A HCP.</t>
  </si>
  <si>
    <t>BIRDIES - CABALLEROS CLASES 2012 Y POSTERIORES</t>
  </si>
  <si>
    <t>BIRDIES - DAMAS CLASES 2012 Y POSTERIORES</t>
  </si>
  <si>
    <t>CABALLEROS MENORES DE 15 AÑOS (Clases 06 - 07)</t>
  </si>
  <si>
    <t>1° GROSS</t>
  </si>
  <si>
    <t>2° GROSS</t>
  </si>
  <si>
    <t>T</t>
  </si>
  <si>
    <t>Hoyos</t>
  </si>
  <si>
    <t>ULT. 6 H.</t>
  </si>
  <si>
    <t>ULT. 3 H.</t>
  </si>
  <si>
    <t>MIRAMAR</t>
  </si>
  <si>
    <t>LINKS</t>
  </si>
  <si>
    <t>DOMINGO 19 DE SEPTIEMBRE DE 2021</t>
  </si>
  <si>
    <t>MIRAMAR LINKS</t>
  </si>
  <si>
    <r>
      <t xml:space="preserve">9°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</si>
  <si>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y  caballeros  36  +  36  =  72</t>
  </si>
  <si>
    <t>HOYO 1</t>
  </si>
  <si>
    <r>
      <t xml:space="preserve">CABALLEROS MENORES DE 13 AÑOS (CLASES 08 Y POSTERIORES) </t>
    </r>
    <r>
      <rPr>
        <b/>
        <sz val="10"/>
        <color rgb="FFFF0000"/>
        <rFont val="Arial"/>
        <family val="2"/>
      </rPr>
      <t>- BOCHAS ROJAS -</t>
    </r>
  </si>
  <si>
    <t>LEOFANTI RENZO</t>
  </si>
  <si>
    <t>VIALI NEWEN</t>
  </si>
  <si>
    <t>ZANETTA MAXIMO</t>
  </si>
  <si>
    <t>PROBICITO IGNACIO</t>
  </si>
  <si>
    <t>MORDENTTI SANTIAGO</t>
  </si>
  <si>
    <t>DEL RIO DAVID</t>
  </si>
  <si>
    <t>TOBLER GONZALO</t>
  </si>
  <si>
    <t>JARQUE FELIPE</t>
  </si>
  <si>
    <t>SALVI SANTINO</t>
  </si>
  <si>
    <t>DURINGER BENJAMIN</t>
  </si>
  <si>
    <t>GUERENDIAIN FERMIN</t>
  </si>
  <si>
    <t>JENKINS STEVE</t>
  </si>
  <si>
    <t>RAMPEZZOTTI BARTOLOME</t>
  </si>
  <si>
    <t>PATTI NICOLAS</t>
  </si>
  <si>
    <r>
      <t xml:space="preserve">CABALLEROS </t>
    </r>
    <r>
      <rPr>
        <b/>
        <sz val="10"/>
        <color rgb="FFFFFF00"/>
        <rFont val="Arial"/>
        <family val="2"/>
      </rPr>
      <t xml:space="preserve">JUV 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theme="3" tint="0.39997558519241921"/>
        <rFont val="Arial"/>
        <family val="2"/>
      </rPr>
      <t xml:space="preserve">M 18 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 xml:space="preserve">M 15 </t>
    </r>
    <r>
      <rPr>
        <b/>
        <sz val="10"/>
        <color theme="0"/>
        <rFont val="Arial"/>
        <family val="2"/>
      </rPr>
      <t>- BOCHAS AZULES -</t>
    </r>
  </si>
  <si>
    <t>SARASOLA JOSE MANUEL</t>
  </si>
  <si>
    <t>CERONO ENZO</t>
  </si>
  <si>
    <t>GERBINO ARAUJO THIAGO VALENTIN</t>
  </si>
  <si>
    <t>ACTIS JUAN CRUZ</t>
  </si>
  <si>
    <t>SALANITRO TOMAS</t>
  </si>
  <si>
    <t>LUCHETTA VALENTIN</t>
  </si>
  <si>
    <t>DATOLA SANTINO</t>
  </si>
  <si>
    <t>CERESETO AUGUSTO</t>
  </si>
  <si>
    <t>SALVI BENICIO</t>
  </si>
  <si>
    <t>ROSSI FACUNDO</t>
  </si>
  <si>
    <t>MORUA CARIAC SANTIAGO</t>
  </si>
  <si>
    <t>VIEIRA ANTONIO</t>
  </si>
  <si>
    <t>FERNANDEZ FRANCISCO</t>
  </si>
  <si>
    <t>TOBLER SANTIAGO</t>
  </si>
  <si>
    <t>PARRA LUIS SANTIAGO</t>
  </si>
  <si>
    <t>MICHELLI TOMAS</t>
  </si>
  <si>
    <t>CABRERA AGUSTIN</t>
  </si>
  <si>
    <t>CABRERA IÑAQUI</t>
  </si>
  <si>
    <t>SAFE FRANCO</t>
  </si>
  <si>
    <t>MOIONI DANTE</t>
  </si>
  <si>
    <t>BERENGENO SANTINO MARIO</t>
  </si>
  <si>
    <t xml:space="preserve">ORTALE FELIPE </t>
  </si>
  <si>
    <t>INDART IGNACIO</t>
  </si>
  <si>
    <t>PRIOLETTO SANTIAGO</t>
  </si>
  <si>
    <t>INDAR AGUSTIN</t>
  </si>
  <si>
    <t>PEREZ MARINO JUAN SEGUNDO</t>
  </si>
  <si>
    <t>LEOFANTI DANTE SALVADOR</t>
  </si>
  <si>
    <t>GIMENEZ QUIROGA GONZALO</t>
  </si>
  <si>
    <t>PEREZ SANTANDREA FERMIN</t>
  </si>
  <si>
    <t>MORUA CARIAC MATEO</t>
  </si>
  <si>
    <t>ELICHIRIBEHETY RICARDO JUAN</t>
  </si>
  <si>
    <t>BERCHOT TOMAS</t>
  </si>
  <si>
    <t>GUEVARA GUIDO</t>
  </si>
  <si>
    <t>BILBAO FRANCISCO EUGENIO</t>
  </si>
  <si>
    <t>REPETTO JUAN CRUZ</t>
  </si>
  <si>
    <t>GOTI JULIO</t>
  </si>
  <si>
    <t>DABOS BENJAMIN</t>
  </si>
  <si>
    <t>NASSR TOMAS FRANCISCO</t>
  </si>
  <si>
    <t>NASIF YAIR MANUEL</t>
  </si>
  <si>
    <t>ACUÑA TOBIAS</t>
  </si>
  <si>
    <r>
      <t xml:space="preserve">DAMAS TODAS LAS CATEGORIAS </t>
    </r>
    <r>
      <rPr>
        <b/>
        <sz val="10"/>
        <color rgb="FFFF0000"/>
        <rFont val="Arial"/>
        <family val="2"/>
      </rPr>
      <t>- BOCHAS ROJAS -</t>
    </r>
  </si>
  <si>
    <t>OLIVERI ANGELINA</t>
  </si>
  <si>
    <t>MARTIN IARA</t>
  </si>
  <si>
    <t>RAMPOLDI SARA ALESSIA</t>
  </si>
  <si>
    <t>AYESA SOFIA ITZIAR</t>
  </si>
  <si>
    <t>SERRES SCHEFFER JOSEFINA</t>
  </si>
  <si>
    <t>POLITA NUÑEZ MAITE</t>
  </si>
  <si>
    <t>DEPREZ UMMA</t>
  </si>
  <si>
    <t>DE MARTINO FELICITAS</t>
  </si>
  <si>
    <t>MORAN ASTESANO VALENTINA</t>
  </si>
  <si>
    <t>ACHEN ALDANA</t>
  </si>
  <si>
    <t>MENNA CATALINA</t>
  </si>
  <si>
    <t>9° FECHA DEL RANKING - MENORES SIN HANDICAP -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</si>
  <si>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</si>
  <si>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t>MEDINILLA MANUEL</t>
  </si>
  <si>
    <t>KALINOWSKI IVO</t>
  </si>
  <si>
    <t>BIESTRO SANTINO</t>
  </si>
  <si>
    <t>VILLA JUAN PEDRO</t>
  </si>
  <si>
    <t>ECHEGOYEN JAIME</t>
  </si>
  <si>
    <t>GIMENEZ GONZALO</t>
  </si>
  <si>
    <t>MEDAGLIA CAMILO</t>
  </si>
  <si>
    <t>NUÑEZ EZEQUIEL</t>
  </si>
  <si>
    <t>DE MARTINO AGUSTIN</t>
  </si>
  <si>
    <t>HAUQUI JUAN IGNACIO</t>
  </si>
  <si>
    <t>CICCOLA SANTINO</t>
  </si>
  <si>
    <t>ULLUA BAUTISTA</t>
  </si>
  <si>
    <t>SARASOLA FEDERICO</t>
  </si>
  <si>
    <t>PARDO LORENZO</t>
  </si>
  <si>
    <t>CICCOLA RODRIGO</t>
  </si>
  <si>
    <t>GALOPPO SANTINO</t>
  </si>
  <si>
    <t>REYNOSA JOAQUIN</t>
  </si>
  <si>
    <t>VIALI MARTIN</t>
  </si>
  <si>
    <t>JUAREZ GOÑI FRANCISCO QUINTO</t>
  </si>
  <si>
    <t xml:space="preserve">MA KARTHE PUCILLO MIA </t>
  </si>
  <si>
    <t>TRIGO FELICITAS</t>
  </si>
  <si>
    <t>BUSTAMANTE OLIVIA</t>
  </si>
  <si>
    <t>PORCEL ALFONSINA</t>
  </si>
  <si>
    <t>BIONDELLI ALLEGRA</t>
  </si>
  <si>
    <t>JENKINS UMA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</si>
  <si>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</si>
  <si>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PARASUCO AXEL GONZALO</t>
  </si>
  <si>
    <t>PATTI VICENTE</t>
  </si>
  <si>
    <t>CICCOLA FRANCESCO</t>
  </si>
  <si>
    <t>CASTRO SANTINO</t>
  </si>
  <si>
    <t>DE ZUBIZARRETA MATEO</t>
  </si>
  <si>
    <t>JUAREZ BENJAMIN</t>
  </si>
  <si>
    <t>FLORES IGNACIO</t>
  </si>
  <si>
    <t>GUERENDIAIN CLEMENTE</t>
  </si>
  <si>
    <t>MUNAR FELIX</t>
  </si>
  <si>
    <t>FALCON PERRETTI ORESTE JONAS</t>
  </si>
  <si>
    <t>ALVAREZ RAMIRO</t>
  </si>
  <si>
    <t>HAUQUI MANUEL</t>
  </si>
  <si>
    <t>GIMENEZ BENJAMIN</t>
  </si>
  <si>
    <t>LAGOS TOMAS</t>
  </si>
  <si>
    <t>CHOCO HIPOLITO</t>
  </si>
  <si>
    <t>VALLA FELIPE</t>
  </si>
  <si>
    <t>CEJAS CATALINA</t>
  </si>
  <si>
    <t>PORCEL MARGARITA</t>
  </si>
  <si>
    <t>RAMPEZZOTI JUSTINA</t>
  </si>
  <si>
    <t>LEOFANTI BIANCA EMILIA</t>
  </si>
  <si>
    <t>PROBICITO LOLA</t>
  </si>
  <si>
    <t>MARTIN MILENA</t>
  </si>
  <si>
    <t>CONTE BIANCA</t>
  </si>
  <si>
    <t>POLITA NUÑEZ LUCIA</t>
  </si>
  <si>
    <t>BUSTAMANTE EMILIA</t>
  </si>
  <si>
    <t>CANNELLI ESMERALDA</t>
  </si>
  <si>
    <t>TRIGO VIOLETA</t>
  </si>
  <si>
    <t>PRINCIPIANTES - 5 HOYOS -</t>
  </si>
  <si>
    <t>MONTENEGRO BENJAMIN</t>
  </si>
  <si>
    <t>LAMORTE JUAN SEBASTIAN</t>
  </si>
  <si>
    <t>REINOSO URIEL</t>
  </si>
  <si>
    <t>SARASOLA PEDRO</t>
  </si>
  <si>
    <t>ECHEGOYEN CIRILO</t>
  </si>
  <si>
    <t>PASTORINO JUANA</t>
  </si>
  <si>
    <t>DEL CERRO JUANA</t>
  </si>
  <si>
    <t>ELICHIRIBEHETY PEDRO</t>
  </si>
  <si>
    <t>PORCEL RENZO</t>
  </si>
  <si>
    <t>ECHEGOYEN GENARO</t>
  </si>
  <si>
    <t>ELICHIRIBEHETY TOMAS</t>
  </si>
  <si>
    <t>GUTIERREZ PEDRO</t>
  </si>
  <si>
    <t>ECHEGOYEN HILARIO</t>
  </si>
  <si>
    <t>FALLICO GONZALEZ JOAQUIN</t>
  </si>
  <si>
    <t>MA KARTHE FRANCISCO</t>
  </si>
  <si>
    <t>PASTORINO MANUELA</t>
  </si>
  <si>
    <t>MUNAR DANTE</t>
  </si>
  <si>
    <t>GENTILE MARTINO</t>
  </si>
  <si>
    <t>ROLON GREGORIO</t>
  </si>
  <si>
    <t>HOYO 10</t>
  </si>
  <si>
    <t>MONJE SATHYA ANIL</t>
  </si>
  <si>
    <t>CEJAS SANTIAGO</t>
  </si>
  <si>
    <t>MURCIA LUCA</t>
  </si>
  <si>
    <t>FLUGEL LUCAS</t>
  </si>
  <si>
    <t>UBERTO PUCCI MARTINA</t>
  </si>
  <si>
    <t>LEON CAMPOS IARA</t>
  </si>
  <si>
    <t>STIER RENATA</t>
  </si>
  <si>
    <r>
      <t xml:space="preserve">CATEGORIAS 2008 Y 2009 </t>
    </r>
    <r>
      <rPr>
        <b/>
        <sz val="10"/>
        <color indexed="13"/>
        <rFont val="Arial"/>
        <family val="2"/>
      </rPr>
      <t>- ALBATROS -</t>
    </r>
  </si>
  <si>
    <t>SOSA JOSHUA</t>
  </si>
  <si>
    <t>PALENCIA EMILIO</t>
  </si>
  <si>
    <t>URIBURU FRANCISCO</t>
  </si>
  <si>
    <t>CALEGARIS TIAGO</t>
  </si>
  <si>
    <t>RODRIGUEZ LUCIANO</t>
  </si>
  <si>
    <t>LANCELOTTI VALENTINO</t>
  </si>
  <si>
    <t>ROLON ESTANISLAO</t>
  </si>
  <si>
    <t>PORTIS SANTIAGO</t>
  </si>
  <si>
    <t>MEDINILLA PILAR</t>
  </si>
  <si>
    <t>MAGGIO ERIKA</t>
  </si>
  <si>
    <t>CAAMAÑO MORA</t>
  </si>
  <si>
    <t>DANIEL KATJA</t>
  </si>
  <si>
    <t>DE MARTINO BERNARDITA</t>
  </si>
  <si>
    <t>EVTGC</t>
  </si>
  <si>
    <t>ML</t>
  </si>
  <si>
    <t>MDPGC</t>
  </si>
  <si>
    <t>CMDP</t>
  </si>
  <si>
    <t>SPGC</t>
  </si>
  <si>
    <t>INDART AGUSTIN</t>
  </si>
  <si>
    <t>NGC</t>
  </si>
  <si>
    <t>TGC</t>
  </si>
  <si>
    <t>LPSA</t>
  </si>
  <si>
    <t>ORTALE FELIPE</t>
  </si>
  <si>
    <t>CSCPGB</t>
  </si>
  <si>
    <t>GCD</t>
  </si>
  <si>
    <t>CEGL</t>
  </si>
  <si>
    <t>DAMAS MENORES (Clases 03 - 04 y 05)</t>
  </si>
  <si>
    <t xml:space="preserve">ROLON ESTANISLAO </t>
  </si>
  <si>
    <t xml:space="preserve">JUAREZ GOÑI FRANCISCO </t>
  </si>
  <si>
    <t>VGGC</t>
  </si>
  <si>
    <t xml:space="preserve">JENKINS UMA </t>
  </si>
  <si>
    <t>MA KARTHE PUCILLO MIA</t>
  </si>
  <si>
    <t>JUAREZ GOÑI BENJAMIN</t>
  </si>
  <si>
    <t>ZUBIZARRETA MATEO</t>
  </si>
  <si>
    <t xml:space="preserve">ALVAREZ RAMIRO </t>
  </si>
  <si>
    <t>RAMPEZZOTTI JUSTINA</t>
  </si>
  <si>
    <t>MURCIA LUCA BASILIO</t>
  </si>
  <si>
    <t xml:space="preserve">LEON CAMPOS IARA </t>
  </si>
  <si>
    <t>CG</t>
  </si>
  <si>
    <t>P</t>
  </si>
  <si>
    <r>
      <t xml:space="preserve">PORTIS SANTIAGO </t>
    </r>
    <r>
      <rPr>
        <b/>
        <sz val="10"/>
        <color indexed="17"/>
        <rFont val="Arial"/>
        <family val="2"/>
      </rPr>
      <t>(U.6 H. 33)</t>
    </r>
  </si>
  <si>
    <r>
      <t xml:space="preserve">LANCELOTTI VALENTINO </t>
    </r>
    <r>
      <rPr>
        <b/>
        <sz val="10"/>
        <color indexed="17"/>
        <rFont val="Arial"/>
        <family val="2"/>
      </rPr>
      <t>(U.6 H. 34)</t>
    </r>
  </si>
  <si>
    <t>D</t>
  </si>
  <si>
    <t>E</t>
  </si>
  <si>
    <t>S</t>
  </si>
  <si>
    <t>C</t>
  </si>
  <si>
    <t>A</t>
  </si>
  <si>
    <t>LP</t>
  </si>
  <si>
    <r>
      <t xml:space="preserve">PORCEL ALFONSINA </t>
    </r>
    <r>
      <rPr>
        <b/>
        <sz val="11"/>
        <color indexed="17"/>
        <rFont val="Arial"/>
        <family val="2"/>
      </rPr>
      <t>(Hizo un 10)</t>
    </r>
  </si>
  <si>
    <t>GOLFISTAS INTEGRADOS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</si>
</sst>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B0F0"/>
      <name val="Arial"/>
      <family val="2"/>
    </font>
    <font>
      <b/>
      <sz val="10"/>
      <color rgb="FF92D050"/>
      <name val="Arial"/>
      <family val="2"/>
    </font>
    <font>
      <b/>
      <sz val="12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17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9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0" xfId="0" applyFont="1" applyFill="1" applyBorder="1"/>
    <xf numFmtId="164" fontId="1" fillId="0" borderId="2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6" borderId="10" xfId="0" applyFont="1" applyFill="1" applyBorder="1"/>
    <xf numFmtId="0" fontId="1" fillId="0" borderId="19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29" fillId="0" borderId="0" xfId="3" applyFont="1" applyFill="1" applyBorder="1" applyAlignment="1"/>
    <xf numFmtId="167" fontId="30" fillId="0" borderId="0" xfId="3" applyNumberFormat="1" applyFont="1" applyFill="1" applyBorder="1" applyAlignment="1">
      <alignment horizontal="center"/>
    </xf>
    <xf numFmtId="164" fontId="29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/>
    <xf numFmtId="0" fontId="6" fillId="0" borderId="20" xfId="0" applyFont="1" applyFill="1" applyBorder="1"/>
    <xf numFmtId="0" fontId="7" fillId="0" borderId="15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6" fillId="0" borderId="13" xfId="0" applyFont="1" applyFill="1" applyBorder="1"/>
    <xf numFmtId="0" fontId="11" fillId="0" borderId="15" xfId="0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0" fontId="16" fillId="0" borderId="0" xfId="0" applyFont="1" applyAlignment="1">
      <alignment vertical="top"/>
    </xf>
    <xf numFmtId="0" fontId="37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20" fontId="16" fillId="0" borderId="28" xfId="0" applyNumberFormat="1" applyFont="1" applyFill="1" applyBorder="1" applyAlignment="1">
      <alignment horizontal="center" vertical="top"/>
    </xf>
    <xf numFmtId="0" fontId="16" fillId="0" borderId="29" xfId="0" applyFont="1" applyFill="1" applyBorder="1" applyAlignment="1">
      <alignment vertical="top"/>
    </xf>
    <xf numFmtId="0" fontId="16" fillId="0" borderId="30" xfId="0" applyFont="1" applyFill="1" applyBorder="1" applyAlignment="1"/>
    <xf numFmtId="0" fontId="16" fillId="0" borderId="3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vertical="top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2" xfId="0" applyFont="1" applyFill="1" applyBorder="1" applyAlignment="1">
      <alignment vertical="top"/>
    </xf>
    <xf numFmtId="0" fontId="16" fillId="0" borderId="33" xfId="0" applyFont="1" applyFill="1" applyBorder="1" applyAlignment="1"/>
    <xf numFmtId="0" fontId="16" fillId="0" borderId="33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vertical="top"/>
    </xf>
    <xf numFmtId="0" fontId="16" fillId="12" borderId="36" xfId="0" applyFont="1" applyFill="1" applyBorder="1" applyAlignment="1"/>
    <xf numFmtId="0" fontId="16" fillId="12" borderId="36" xfId="0" applyFont="1" applyFill="1" applyBorder="1" applyAlignment="1">
      <alignment horizontal="center"/>
    </xf>
    <xf numFmtId="0" fontId="16" fillId="6" borderId="36" xfId="0" applyFont="1" applyFill="1" applyBorder="1" applyAlignment="1"/>
    <xf numFmtId="0" fontId="16" fillId="6" borderId="36" xfId="0" applyFont="1" applyFill="1" applyBorder="1" applyAlignment="1">
      <alignment horizontal="center"/>
    </xf>
    <xf numFmtId="0" fontId="16" fillId="0" borderId="36" xfId="0" applyFont="1" applyFill="1" applyBorder="1" applyAlignment="1">
      <alignment vertical="top"/>
    </xf>
    <xf numFmtId="0" fontId="16" fillId="0" borderId="37" xfId="0" applyFont="1" applyFill="1" applyBorder="1" applyAlignment="1">
      <alignment vertical="top"/>
    </xf>
    <xf numFmtId="0" fontId="16" fillId="13" borderId="2" xfId="0" applyFont="1" applyFill="1" applyBorder="1" applyAlignment="1"/>
    <xf numFmtId="0" fontId="16" fillId="13" borderId="2" xfId="0" applyFont="1" applyFill="1" applyBorder="1" applyAlignment="1">
      <alignment horizontal="center"/>
    </xf>
    <xf numFmtId="0" fontId="16" fillId="12" borderId="2" xfId="0" applyFont="1" applyFill="1" applyBorder="1" applyAlignment="1"/>
    <xf numFmtId="0" fontId="16" fillId="12" borderId="4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3" borderId="4" xfId="0" applyFont="1" applyFill="1" applyBorder="1" applyAlignment="1">
      <alignment horizontal="center"/>
    </xf>
    <xf numFmtId="0" fontId="16" fillId="6" borderId="2" xfId="0" applyFont="1" applyFill="1" applyBorder="1" applyAlignment="1"/>
    <xf numFmtId="0" fontId="16" fillId="6" borderId="2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0" borderId="13" xfId="0" applyFont="1" applyFill="1" applyBorder="1" applyAlignment="1">
      <alignment vertical="top"/>
    </xf>
    <xf numFmtId="0" fontId="16" fillId="6" borderId="15" xfId="0" applyFont="1" applyFill="1" applyBorder="1" applyAlignment="1"/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6" fillId="12" borderId="37" xfId="0" applyFont="1" applyFill="1" applyBorder="1" applyAlignment="1">
      <alignment horizontal="center"/>
    </xf>
    <xf numFmtId="0" fontId="16" fillId="12" borderId="15" xfId="0" applyFont="1" applyFill="1" applyBorder="1" applyAlignment="1"/>
    <xf numFmtId="0" fontId="16" fillId="12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vertical="top"/>
    </xf>
    <xf numFmtId="0" fontId="16" fillId="0" borderId="16" xfId="0" applyFont="1" applyFill="1" applyBorder="1" applyAlignment="1">
      <alignment vertical="top"/>
    </xf>
    <xf numFmtId="0" fontId="37" fillId="14" borderId="1" xfId="0" applyFont="1" applyFill="1" applyBorder="1" applyAlignment="1">
      <alignment horizontal="center" vertical="top"/>
    </xf>
    <xf numFmtId="0" fontId="28" fillId="0" borderId="0" xfId="0" applyFont="1" applyFill="1" applyAlignment="1">
      <alignment vertical="top"/>
    </xf>
    <xf numFmtId="0" fontId="16" fillId="0" borderId="36" xfId="0" quotePrefix="1" applyFont="1" applyFill="1" applyBorder="1" applyAlignment="1">
      <alignment horizontal="center" vertical="top"/>
    </xf>
    <xf numFmtId="0" fontId="16" fillId="0" borderId="37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vertical="top"/>
    </xf>
    <xf numFmtId="0" fontId="16" fillId="0" borderId="2" xfId="0" quotePrefix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0" fontId="16" fillId="0" borderId="4" xfId="0" quotePrefix="1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6" fillId="15" borderId="2" xfId="0" applyFont="1" applyFill="1" applyBorder="1" applyAlignment="1">
      <alignment vertical="top"/>
    </xf>
    <xf numFmtId="0" fontId="16" fillId="15" borderId="15" xfId="0" applyFont="1" applyFill="1" applyBorder="1" applyAlignment="1">
      <alignment vertical="top"/>
    </xf>
    <xf numFmtId="0" fontId="16" fillId="0" borderId="15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36" xfId="0" applyFont="1" applyFill="1" applyBorder="1" applyAlignment="1">
      <alignment horizontal="center" vertical="top"/>
    </xf>
    <xf numFmtId="0" fontId="16" fillId="0" borderId="30" xfId="0" applyFont="1" applyFill="1" applyBorder="1" applyAlignment="1">
      <alignment vertical="top"/>
    </xf>
    <xf numFmtId="0" fontId="16" fillId="0" borderId="30" xfId="0" quotePrefix="1" applyFont="1" applyFill="1" applyBorder="1" applyAlignment="1">
      <alignment horizontal="center" vertical="top"/>
    </xf>
    <xf numFmtId="0" fontId="16" fillId="0" borderId="31" xfId="0" quotePrefix="1" applyFont="1" applyFill="1" applyBorder="1" applyAlignment="1">
      <alignment horizontal="center" vertical="top"/>
    </xf>
    <xf numFmtId="0" fontId="16" fillId="0" borderId="15" xfId="0" quotePrefix="1" applyFont="1" applyFill="1" applyBorder="1" applyAlignment="1">
      <alignment horizontal="center" vertical="top"/>
    </xf>
    <xf numFmtId="0" fontId="16" fillId="0" borderId="44" xfId="0" applyFont="1" applyFill="1" applyBorder="1" applyAlignment="1">
      <alignment vertical="top"/>
    </xf>
    <xf numFmtId="0" fontId="16" fillId="0" borderId="16" xfId="0" quotePrefix="1" applyFont="1" applyFill="1" applyBorder="1" applyAlignment="1">
      <alignment horizontal="center" vertical="top"/>
    </xf>
    <xf numFmtId="0" fontId="16" fillId="0" borderId="30" xfId="0" applyFont="1" applyFill="1" applyBorder="1" applyAlignment="1">
      <alignment horizontal="center" vertical="top"/>
    </xf>
    <xf numFmtId="0" fontId="16" fillId="0" borderId="31" xfId="0" applyFont="1" applyFill="1" applyBorder="1" applyAlignment="1">
      <alignment horizontal="center" vertical="top"/>
    </xf>
    <xf numFmtId="0" fontId="16" fillId="15" borderId="33" xfId="0" applyFont="1" applyFill="1" applyBorder="1" applyAlignment="1">
      <alignment vertical="top"/>
    </xf>
    <xf numFmtId="0" fontId="16" fillId="0" borderId="33" xfId="0" applyFont="1" applyFill="1" applyBorder="1" applyAlignment="1">
      <alignment horizontal="center" vertical="top"/>
    </xf>
    <xf numFmtId="0" fontId="16" fillId="0" borderId="34" xfId="0" applyFont="1" applyFill="1" applyBorder="1" applyAlignment="1">
      <alignment horizontal="center" vertical="top"/>
    </xf>
    <xf numFmtId="0" fontId="37" fillId="16" borderId="1" xfId="0" applyFont="1" applyFill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38" fillId="6" borderId="15" xfId="0" applyFont="1" applyFill="1" applyBorder="1" applyAlignment="1"/>
    <xf numFmtId="0" fontId="38" fillId="6" borderId="15" xfId="0" applyFont="1" applyFill="1" applyBorder="1" applyAlignment="1">
      <alignment horizontal="center"/>
    </xf>
    <xf numFmtId="0" fontId="26" fillId="6" borderId="19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26" fillId="6" borderId="20" xfId="0" applyFont="1" applyFill="1" applyBorder="1"/>
    <xf numFmtId="0" fontId="5" fillId="0" borderId="26" xfId="0" quotePrefix="1" applyFont="1" applyFill="1" applyBorder="1" applyAlignment="1">
      <alignment horizontal="center"/>
    </xf>
    <xf numFmtId="0" fontId="7" fillId="2" borderId="21" xfId="0" quotePrefix="1" applyFont="1" applyFill="1" applyBorder="1" applyAlignment="1">
      <alignment horizontal="center"/>
    </xf>
    <xf numFmtId="0" fontId="5" fillId="0" borderId="27" xfId="0" quotePrefix="1" applyFont="1" applyFill="1" applyBorder="1" applyAlignment="1">
      <alignment horizontal="center"/>
    </xf>
    <xf numFmtId="0" fontId="45" fillId="0" borderId="19" xfId="0" applyFont="1" applyFill="1" applyBorder="1"/>
    <xf numFmtId="0" fontId="28" fillId="0" borderId="19" xfId="0" applyFont="1" applyFill="1" applyBorder="1"/>
    <xf numFmtId="0" fontId="5" fillId="0" borderId="46" xfId="0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38" fillId="6" borderId="36" xfId="0" applyFont="1" applyFill="1" applyBorder="1" applyAlignment="1">
      <alignment vertical="top"/>
    </xf>
    <xf numFmtId="0" fontId="38" fillId="6" borderId="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/>
    </xf>
    <xf numFmtId="0" fontId="28" fillId="0" borderId="20" xfId="0" applyFont="1" applyFill="1" applyBorder="1"/>
    <xf numFmtId="0" fontId="5" fillId="6" borderId="46" xfId="0" applyFont="1" applyFill="1" applyBorder="1" applyAlignment="1">
      <alignment horizontal="center"/>
    </xf>
    <xf numFmtId="20" fontId="16" fillId="6" borderId="28" xfId="0" applyNumberFormat="1" applyFont="1" applyFill="1" applyBorder="1" applyAlignment="1">
      <alignment horizontal="center" vertical="top"/>
    </xf>
    <xf numFmtId="20" fontId="16" fillId="6" borderId="39" xfId="0" applyNumberFormat="1" applyFont="1" applyFill="1" applyBorder="1" applyAlignment="1">
      <alignment horizontal="center" vertical="top"/>
    </xf>
    <xf numFmtId="20" fontId="16" fillId="6" borderId="14" xfId="0" applyNumberFormat="1" applyFont="1" applyFill="1" applyBorder="1" applyAlignment="1">
      <alignment horizontal="center" vertical="top"/>
    </xf>
    <xf numFmtId="20" fontId="16" fillId="6" borderId="27" xfId="0" applyNumberFormat="1" applyFont="1" applyFill="1" applyBorder="1" applyAlignment="1">
      <alignment horizontal="center" vertical="top"/>
    </xf>
    <xf numFmtId="20" fontId="16" fillId="6" borderId="12" xfId="0" applyNumberFormat="1" applyFont="1" applyFill="1" applyBorder="1" applyAlignment="1">
      <alignment horizontal="center" vertical="top"/>
    </xf>
    <xf numFmtId="0" fontId="26" fillId="6" borderId="13" xfId="0" applyFont="1" applyFill="1" applyBorder="1"/>
    <xf numFmtId="0" fontId="8" fillId="0" borderId="15" xfId="0" quotePrefix="1" applyFont="1" applyFill="1" applyBorder="1" applyAlignment="1">
      <alignment horizontal="center"/>
    </xf>
    <xf numFmtId="0" fontId="7" fillId="0" borderId="15" xfId="0" quotePrefix="1" applyFont="1" applyFill="1" applyBorder="1" applyAlignment="1">
      <alignment horizontal="center"/>
    </xf>
    <xf numFmtId="0" fontId="7" fillId="0" borderId="26" xfId="0" quotePrefix="1" applyFont="1" applyFill="1" applyBorder="1" applyAlignment="1">
      <alignment horizontal="center"/>
    </xf>
    <xf numFmtId="0" fontId="5" fillId="0" borderId="46" xfId="0" quotePrefix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0" fontId="6" fillId="0" borderId="13" xfId="0" applyFont="1" applyBorder="1"/>
    <xf numFmtId="0" fontId="5" fillId="0" borderId="16" xfId="0" applyFont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20" fontId="16" fillId="6" borderId="21" xfId="0" applyNumberFormat="1" applyFont="1" applyFill="1" applyBorder="1" applyAlignment="1">
      <alignment horizontal="center" vertical="top"/>
    </xf>
    <xf numFmtId="20" fontId="16" fillId="6" borderId="45" xfId="0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20" fontId="16" fillId="6" borderId="42" xfId="0" applyNumberFormat="1" applyFont="1" applyFill="1" applyBorder="1" applyAlignment="1">
      <alignment horizontal="center" vertical="center"/>
    </xf>
    <xf numFmtId="20" fontId="16" fillId="6" borderId="1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4" fillId="4" borderId="8" xfId="0" applyFont="1" applyFill="1" applyBorder="1" applyAlignment="1">
      <alignment horizontal="center"/>
    </xf>
    <xf numFmtId="0" fontId="34" fillId="4" borderId="17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4" fillId="10" borderId="22" xfId="0" applyFont="1" applyFill="1" applyBorder="1" applyAlignment="1">
      <alignment horizontal="center" vertical="top"/>
    </xf>
    <xf numFmtId="0" fontId="34" fillId="10" borderId="18" xfId="0" applyFont="1" applyFill="1" applyBorder="1" applyAlignment="1">
      <alignment horizontal="center" vertical="top"/>
    </xf>
    <xf numFmtId="0" fontId="34" fillId="10" borderId="23" xfId="0" applyFont="1" applyFill="1" applyBorder="1" applyAlignment="1">
      <alignment horizontal="center" vertical="top"/>
    </xf>
    <xf numFmtId="0" fontId="37" fillId="11" borderId="8" xfId="0" applyFont="1" applyFill="1" applyBorder="1" applyAlignment="1">
      <alignment horizontal="center" vertical="top"/>
    </xf>
    <xf numFmtId="0" fontId="37" fillId="11" borderId="17" xfId="0" applyFont="1" applyFill="1" applyBorder="1" applyAlignment="1">
      <alignment horizontal="center" vertical="top"/>
    </xf>
    <xf numFmtId="0" fontId="37" fillId="11" borderId="10" xfId="0" applyFont="1" applyFill="1" applyBorder="1" applyAlignment="1">
      <alignment horizontal="center" vertical="top"/>
    </xf>
    <xf numFmtId="0" fontId="37" fillId="11" borderId="18" xfId="0" applyFont="1" applyFill="1" applyBorder="1" applyAlignment="1">
      <alignment horizontal="center" vertical="top"/>
    </xf>
    <xf numFmtId="0" fontId="37" fillId="11" borderId="23" xfId="0" applyFont="1" applyFill="1" applyBorder="1" applyAlignment="1">
      <alignment horizontal="center" vertical="top"/>
    </xf>
    <xf numFmtId="0" fontId="37" fillId="11" borderId="0" xfId="0" applyFont="1" applyFill="1" applyBorder="1" applyAlignment="1">
      <alignment horizontal="center" vertical="top"/>
    </xf>
    <xf numFmtId="0" fontId="37" fillId="11" borderId="38" xfId="0" applyFont="1" applyFill="1" applyBorder="1" applyAlignment="1">
      <alignment horizontal="center" vertical="top"/>
    </xf>
    <xf numFmtId="0" fontId="43" fillId="9" borderId="40" xfId="0" applyFont="1" applyFill="1" applyBorder="1" applyAlignment="1">
      <alignment horizontal="center" vertical="top"/>
    </xf>
    <xf numFmtId="0" fontId="43" fillId="9" borderId="24" xfId="0" applyFont="1" applyFill="1" applyBorder="1" applyAlignment="1">
      <alignment horizontal="center" vertical="top"/>
    </xf>
    <xf numFmtId="0" fontId="43" fillId="9" borderId="41" xfId="0" applyFont="1" applyFill="1" applyBorder="1" applyAlignment="1">
      <alignment horizontal="center" vertical="top"/>
    </xf>
    <xf numFmtId="0" fontId="37" fillId="11" borderId="8" xfId="0" applyFont="1" applyFill="1" applyBorder="1" applyAlignment="1">
      <alignment horizontal="center" vertical="center"/>
    </xf>
    <xf numFmtId="0" fontId="37" fillId="11" borderId="17" xfId="0" applyFont="1" applyFill="1" applyBorder="1" applyAlignment="1">
      <alignment horizontal="center" vertical="center"/>
    </xf>
    <xf numFmtId="0" fontId="37" fillId="11" borderId="10" xfId="0" applyFont="1" applyFill="1" applyBorder="1" applyAlignment="1">
      <alignment horizontal="center" vertical="center"/>
    </xf>
    <xf numFmtId="20" fontId="16" fillId="6" borderId="43" xfId="0" applyNumberFormat="1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top"/>
    </xf>
    <xf numFmtId="0" fontId="34" fillId="10" borderId="17" xfId="0" applyFont="1" applyFill="1" applyBorder="1" applyAlignment="1">
      <alignment horizontal="center" vertical="top"/>
    </xf>
    <xf numFmtId="0" fontId="34" fillId="10" borderId="10" xfId="0" applyFont="1" applyFill="1" applyBorder="1" applyAlignment="1">
      <alignment horizontal="center" vertical="top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1" bestFit="1" customWidth="1"/>
    <col min="3" max="3" width="12" style="11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31" t="s">
        <v>44</v>
      </c>
      <c r="B1" s="231"/>
      <c r="C1" s="231"/>
      <c r="D1" s="231"/>
      <c r="E1" s="231"/>
      <c r="F1" s="231"/>
      <c r="G1" s="231"/>
      <c r="H1" s="231"/>
    </row>
    <row r="2" spans="1:11" ht="23.25">
      <c r="A2" s="235" t="s">
        <v>45</v>
      </c>
      <c r="B2" s="235"/>
      <c r="C2" s="235"/>
      <c r="D2" s="235"/>
      <c r="E2" s="235"/>
      <c r="F2" s="235"/>
      <c r="G2" s="235"/>
      <c r="H2" s="235"/>
    </row>
    <row r="3" spans="1:11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11" ht="26.25">
      <c r="A4" s="233" t="s">
        <v>11</v>
      </c>
      <c r="B4" s="233"/>
      <c r="C4" s="233"/>
      <c r="D4" s="233"/>
      <c r="E4" s="233"/>
      <c r="F4" s="233"/>
      <c r="G4" s="233"/>
      <c r="H4" s="233"/>
    </row>
    <row r="5" spans="1:11" ht="19.5">
      <c r="A5" s="234" t="s">
        <v>23</v>
      </c>
      <c r="B5" s="234"/>
      <c r="C5" s="234"/>
      <c r="D5" s="234"/>
      <c r="E5" s="234"/>
      <c r="F5" s="234"/>
      <c r="G5" s="234"/>
      <c r="H5" s="234"/>
    </row>
    <row r="6" spans="1:11" ht="19.5">
      <c r="A6" s="227" t="s">
        <v>46</v>
      </c>
      <c r="B6" s="227"/>
      <c r="C6" s="227"/>
      <c r="D6" s="227"/>
      <c r="E6" s="227"/>
      <c r="F6" s="227"/>
      <c r="G6" s="227"/>
      <c r="H6" s="227"/>
    </row>
    <row r="7" spans="1:11" ht="19.5" thickBot="1">
      <c r="A7" s="2"/>
    </row>
    <row r="8" spans="1:11" ht="19.5" thickBot="1">
      <c r="A8" s="228" t="s">
        <v>25</v>
      </c>
      <c r="B8" s="229"/>
      <c r="C8" s="229"/>
      <c r="D8" s="229"/>
      <c r="E8" s="229"/>
      <c r="F8" s="229"/>
      <c r="G8" s="229"/>
      <c r="H8" s="230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71" t="s">
        <v>33</v>
      </c>
    </row>
    <row r="10" spans="1:11" ht="20.25" thickBot="1">
      <c r="A10" s="38" t="s">
        <v>105</v>
      </c>
      <c r="B10" s="53" t="s">
        <v>217</v>
      </c>
      <c r="C10" s="54">
        <v>35076</v>
      </c>
      <c r="D10" s="39">
        <v>-3</v>
      </c>
      <c r="E10" s="36">
        <v>34</v>
      </c>
      <c r="F10" s="40">
        <v>37</v>
      </c>
      <c r="G10" s="187">
        <f t="shared" ref="G10:G20" si="0">SUM(E10:F10)</f>
        <v>71</v>
      </c>
      <c r="H10" s="21">
        <f t="shared" ref="H10:H20" si="1">SUM(G10-D10)</f>
        <v>74</v>
      </c>
      <c r="I10" s="69" t="s">
        <v>15</v>
      </c>
      <c r="K10" s="24">
        <f t="shared" ref="K10:K20" si="2">(F10-D10*0.5)</f>
        <v>38.5</v>
      </c>
    </row>
    <row r="11" spans="1:11" ht="20.25" thickBot="1">
      <c r="A11" s="38" t="s">
        <v>106</v>
      </c>
      <c r="B11" s="53" t="s">
        <v>216</v>
      </c>
      <c r="C11" s="54">
        <v>37164</v>
      </c>
      <c r="D11" s="39">
        <v>-4</v>
      </c>
      <c r="E11" s="36">
        <v>37</v>
      </c>
      <c r="F11" s="40">
        <v>35</v>
      </c>
      <c r="G11" s="187">
        <f t="shared" si="0"/>
        <v>72</v>
      </c>
      <c r="H11" s="21">
        <f t="shared" si="1"/>
        <v>76</v>
      </c>
      <c r="I11" s="27" t="s">
        <v>16</v>
      </c>
      <c r="K11" s="24">
        <f t="shared" si="2"/>
        <v>37</v>
      </c>
    </row>
    <row r="12" spans="1:11" ht="19.5">
      <c r="A12" s="38" t="s">
        <v>100</v>
      </c>
      <c r="B12" s="53" t="s">
        <v>219</v>
      </c>
      <c r="C12" s="54">
        <v>37347</v>
      </c>
      <c r="D12" s="39">
        <v>-1</v>
      </c>
      <c r="E12" s="36">
        <v>41</v>
      </c>
      <c r="F12" s="40">
        <v>38</v>
      </c>
      <c r="G12" s="22">
        <f t="shared" si="0"/>
        <v>79</v>
      </c>
      <c r="H12" s="21">
        <f t="shared" si="1"/>
        <v>80</v>
      </c>
      <c r="K12" s="24">
        <f t="shared" si="2"/>
        <v>38.5</v>
      </c>
    </row>
    <row r="13" spans="1:11" ht="19.5">
      <c r="A13" s="38" t="s">
        <v>104</v>
      </c>
      <c r="B13" s="53" t="s">
        <v>218</v>
      </c>
      <c r="C13" s="54">
        <v>37079</v>
      </c>
      <c r="D13" s="39">
        <v>-3</v>
      </c>
      <c r="E13" s="36">
        <v>39</v>
      </c>
      <c r="F13" s="40">
        <v>40</v>
      </c>
      <c r="G13" s="22">
        <f t="shared" si="0"/>
        <v>79</v>
      </c>
      <c r="H13" s="21">
        <f t="shared" si="1"/>
        <v>82</v>
      </c>
      <c r="K13" s="24">
        <f t="shared" si="2"/>
        <v>41.5</v>
      </c>
    </row>
    <row r="14" spans="1:11" ht="20.25" thickBot="1">
      <c r="A14" s="38" t="s">
        <v>221</v>
      </c>
      <c r="B14" s="53" t="s">
        <v>222</v>
      </c>
      <c r="C14" s="54">
        <v>37467</v>
      </c>
      <c r="D14" s="39">
        <v>3</v>
      </c>
      <c r="E14" s="36">
        <v>39</v>
      </c>
      <c r="F14" s="40">
        <v>42</v>
      </c>
      <c r="G14" s="22">
        <f t="shared" si="0"/>
        <v>81</v>
      </c>
      <c r="H14" s="21">
        <f t="shared" si="1"/>
        <v>78</v>
      </c>
      <c r="K14" s="24">
        <f t="shared" si="2"/>
        <v>40.5</v>
      </c>
    </row>
    <row r="15" spans="1:11" ht="20.25" thickBot="1">
      <c r="A15" s="38" t="s">
        <v>82</v>
      </c>
      <c r="B15" s="53" t="s">
        <v>216</v>
      </c>
      <c r="C15" s="54">
        <v>36626</v>
      </c>
      <c r="D15" s="39">
        <v>8</v>
      </c>
      <c r="E15" s="36">
        <v>39</v>
      </c>
      <c r="F15" s="40">
        <v>42</v>
      </c>
      <c r="G15" s="22">
        <f t="shared" si="0"/>
        <v>81</v>
      </c>
      <c r="H15" s="201">
        <f t="shared" si="1"/>
        <v>73</v>
      </c>
      <c r="I15" s="31" t="s">
        <v>18</v>
      </c>
      <c r="K15" s="24">
        <f t="shared" si="2"/>
        <v>38</v>
      </c>
    </row>
    <row r="16" spans="1:11" ht="19.5">
      <c r="A16" s="38" t="s">
        <v>89</v>
      </c>
      <c r="B16" s="53" t="s">
        <v>222</v>
      </c>
      <c r="C16" s="54">
        <v>37467</v>
      </c>
      <c r="D16" s="39">
        <v>4</v>
      </c>
      <c r="E16" s="36">
        <v>37</v>
      </c>
      <c r="F16" s="40">
        <v>44</v>
      </c>
      <c r="G16" s="22">
        <f t="shared" si="0"/>
        <v>81</v>
      </c>
      <c r="H16" s="21">
        <f t="shared" si="1"/>
        <v>77</v>
      </c>
      <c r="K16" s="24">
        <f t="shared" si="2"/>
        <v>42</v>
      </c>
    </row>
    <row r="17" spans="1:11" ht="19.5">
      <c r="A17" s="38" t="s">
        <v>96</v>
      </c>
      <c r="B17" s="53" t="s">
        <v>220</v>
      </c>
      <c r="C17" s="54">
        <v>37110</v>
      </c>
      <c r="D17" s="39">
        <v>2</v>
      </c>
      <c r="E17" s="36">
        <v>38</v>
      </c>
      <c r="F17" s="40">
        <v>44</v>
      </c>
      <c r="G17" s="22">
        <f t="shared" si="0"/>
        <v>82</v>
      </c>
      <c r="H17" s="21">
        <f t="shared" si="1"/>
        <v>80</v>
      </c>
      <c r="K17" s="24">
        <f t="shared" si="2"/>
        <v>43</v>
      </c>
    </row>
    <row r="18" spans="1:11" ht="19.5">
      <c r="A18" s="38" t="s">
        <v>79</v>
      </c>
      <c r="B18" s="53" t="s">
        <v>216</v>
      </c>
      <c r="C18" s="54">
        <v>37238</v>
      </c>
      <c r="D18" s="39">
        <v>10</v>
      </c>
      <c r="E18" s="36">
        <v>43</v>
      </c>
      <c r="F18" s="40">
        <v>42</v>
      </c>
      <c r="G18" s="22">
        <f t="shared" si="0"/>
        <v>85</v>
      </c>
      <c r="H18" s="21">
        <f t="shared" si="1"/>
        <v>75</v>
      </c>
      <c r="K18" s="24">
        <f t="shared" si="2"/>
        <v>37</v>
      </c>
    </row>
    <row r="19" spans="1:11" ht="20.25" thickBot="1">
      <c r="A19" s="38" t="s">
        <v>81</v>
      </c>
      <c r="B19" s="53" t="s">
        <v>217</v>
      </c>
      <c r="C19" s="54">
        <v>35330</v>
      </c>
      <c r="D19" s="39">
        <v>8</v>
      </c>
      <c r="E19" s="36">
        <v>44</v>
      </c>
      <c r="F19" s="40">
        <v>44</v>
      </c>
      <c r="G19" s="22">
        <f t="shared" si="0"/>
        <v>88</v>
      </c>
      <c r="H19" s="21">
        <f t="shared" si="1"/>
        <v>80</v>
      </c>
      <c r="K19" s="24">
        <f t="shared" si="2"/>
        <v>40</v>
      </c>
    </row>
    <row r="20" spans="1:11" ht="20.25" thickBot="1">
      <c r="A20" s="100" t="s">
        <v>68</v>
      </c>
      <c r="B20" s="101" t="s">
        <v>220</v>
      </c>
      <c r="C20" s="102">
        <v>37583</v>
      </c>
      <c r="D20" s="103">
        <v>23</v>
      </c>
      <c r="E20" s="93">
        <v>45</v>
      </c>
      <c r="F20" s="104">
        <v>50</v>
      </c>
      <c r="G20" s="96">
        <f t="shared" si="0"/>
        <v>95</v>
      </c>
      <c r="H20" s="206">
        <f t="shared" si="1"/>
        <v>72</v>
      </c>
      <c r="I20" s="31" t="s">
        <v>17</v>
      </c>
      <c r="K20" s="24">
        <f t="shared" si="2"/>
        <v>38.5</v>
      </c>
    </row>
    <row r="21" spans="1:11" ht="19.5" thickBot="1">
      <c r="D21" s="1"/>
      <c r="E21" s="1"/>
      <c r="F21" s="1"/>
      <c r="G21" s="1"/>
      <c r="H21" s="1"/>
    </row>
    <row r="22" spans="1:11" ht="20.25" thickBot="1">
      <c r="A22" s="224" t="s">
        <v>229</v>
      </c>
      <c r="B22" s="225"/>
      <c r="C22" s="225"/>
      <c r="D22" s="225"/>
      <c r="E22" s="225"/>
      <c r="F22" s="225"/>
      <c r="G22" s="225"/>
      <c r="H22" s="226"/>
    </row>
    <row r="23" spans="1:11" ht="20.25" thickBot="1">
      <c r="A23" s="4" t="s">
        <v>6</v>
      </c>
      <c r="B23" s="8" t="s">
        <v>9</v>
      </c>
      <c r="C23" s="8" t="s">
        <v>21</v>
      </c>
      <c r="D23" s="4" t="s">
        <v>1</v>
      </c>
      <c r="E23" s="4" t="s">
        <v>2</v>
      </c>
      <c r="F23" s="19" t="s">
        <v>3</v>
      </c>
      <c r="G23" s="18" t="s">
        <v>4</v>
      </c>
      <c r="H23" s="20" t="s">
        <v>5</v>
      </c>
      <c r="K23" s="71" t="s">
        <v>33</v>
      </c>
    </row>
    <row r="24" spans="1:11" ht="20.25" thickBot="1">
      <c r="A24" s="38" t="s">
        <v>115</v>
      </c>
      <c r="B24" s="53" t="s">
        <v>227</v>
      </c>
      <c r="C24" s="54">
        <v>38078</v>
      </c>
      <c r="D24" s="39">
        <v>17</v>
      </c>
      <c r="E24" s="36">
        <v>42</v>
      </c>
      <c r="F24" s="40">
        <v>43</v>
      </c>
      <c r="G24" s="187">
        <f>SUM(E24:F24)</f>
        <v>85</v>
      </c>
      <c r="H24" s="21">
        <f t="shared" ref="H24:H26" si="3">SUM(G24-D24)</f>
        <v>68</v>
      </c>
      <c r="I24" s="27" t="s">
        <v>15</v>
      </c>
      <c r="K24" s="24">
        <f t="shared" ref="K24:K26" si="4">(F24-D24*0.5)</f>
        <v>34.5</v>
      </c>
    </row>
    <row r="25" spans="1:11" ht="20.25" thickBot="1">
      <c r="A25" s="38" t="s">
        <v>111</v>
      </c>
      <c r="B25" s="53" t="s">
        <v>218</v>
      </c>
      <c r="C25" s="54">
        <v>37876</v>
      </c>
      <c r="D25" s="39">
        <v>10</v>
      </c>
      <c r="E25" s="36">
        <v>44</v>
      </c>
      <c r="F25" s="40">
        <v>45</v>
      </c>
      <c r="G25" s="187">
        <f>SUM(E25:F25)</f>
        <v>89</v>
      </c>
      <c r="H25" s="21">
        <f t="shared" si="3"/>
        <v>79</v>
      </c>
      <c r="I25" s="27" t="s">
        <v>16</v>
      </c>
      <c r="K25" s="24">
        <f t="shared" si="4"/>
        <v>40</v>
      </c>
    </row>
    <row r="26" spans="1:11" ht="20.25" thickBot="1">
      <c r="A26" s="38" t="s">
        <v>112</v>
      </c>
      <c r="B26" s="53" t="s">
        <v>222</v>
      </c>
      <c r="C26" s="54">
        <v>38411</v>
      </c>
      <c r="D26" s="39">
        <v>9</v>
      </c>
      <c r="E26" s="36">
        <v>46</v>
      </c>
      <c r="F26" s="40">
        <v>44</v>
      </c>
      <c r="G26" s="22">
        <f>SUM(E26:F26)</f>
        <v>90</v>
      </c>
      <c r="H26" s="201">
        <f t="shared" si="3"/>
        <v>81</v>
      </c>
      <c r="I26" s="31" t="s">
        <v>17</v>
      </c>
      <c r="K26" s="24">
        <f t="shared" si="4"/>
        <v>39.5</v>
      </c>
    </row>
    <row r="27" spans="1:11" ht="20.25" thickBot="1">
      <c r="A27" s="212" t="s">
        <v>118</v>
      </c>
      <c r="B27" s="101" t="s">
        <v>222</v>
      </c>
      <c r="C27" s="102">
        <v>38229</v>
      </c>
      <c r="D27" s="213" t="s">
        <v>10</v>
      </c>
      <c r="E27" s="214" t="s">
        <v>10</v>
      </c>
      <c r="F27" s="215" t="s">
        <v>10</v>
      </c>
      <c r="G27" s="196" t="s">
        <v>10</v>
      </c>
      <c r="H27" s="216" t="s">
        <v>10</v>
      </c>
    </row>
  </sheetData>
  <sortState ref="A24:G27">
    <sortCondition ref="G24:G27"/>
    <sortCondition ref="F24:F27"/>
    <sortCondition ref="E24:E27"/>
  </sortState>
  <mergeCells count="8">
    <mergeCell ref="A22:H22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1" bestFit="1" customWidth="1"/>
    <col min="3" max="3" width="12" style="11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31" t="str">
        <f>JUV!A1</f>
        <v>MIRAMAR</v>
      </c>
      <c r="B1" s="231"/>
      <c r="C1" s="231"/>
      <c r="D1" s="231"/>
      <c r="E1" s="231"/>
      <c r="F1" s="231"/>
      <c r="G1" s="231"/>
      <c r="H1" s="231"/>
    </row>
    <row r="2" spans="1:20" ht="23.25">
      <c r="A2" s="235" t="str">
        <f>JUV!A2</f>
        <v>LINKS</v>
      </c>
      <c r="B2" s="235"/>
      <c r="C2" s="235"/>
      <c r="D2" s="235"/>
      <c r="E2" s="235"/>
      <c r="F2" s="235"/>
      <c r="G2" s="235"/>
      <c r="H2" s="235"/>
    </row>
    <row r="3" spans="1:20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20" ht="26.25">
      <c r="A4" s="233" t="s">
        <v>11</v>
      </c>
      <c r="B4" s="233"/>
      <c r="C4" s="233"/>
      <c r="D4" s="233"/>
      <c r="E4" s="233"/>
      <c r="F4" s="233"/>
      <c r="G4" s="233"/>
      <c r="H4" s="233"/>
    </row>
    <row r="5" spans="1:20" ht="19.5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</row>
    <row r="6" spans="1:20" ht="19.5">
      <c r="A6" s="227" t="str">
        <f>JUV!A6</f>
        <v>DOMINGO 19 DE SEPTIEMBRE DE 2021</v>
      </c>
      <c r="B6" s="227"/>
      <c r="C6" s="227"/>
      <c r="D6" s="227"/>
      <c r="E6" s="227"/>
      <c r="F6" s="227"/>
      <c r="G6" s="227"/>
      <c r="H6" s="227"/>
    </row>
    <row r="7" spans="1:20" ht="19.5" thickBot="1">
      <c r="A7" s="2"/>
    </row>
    <row r="8" spans="1:20" ht="20.25" thickBot="1">
      <c r="A8" s="224" t="s">
        <v>26</v>
      </c>
      <c r="B8" s="225"/>
      <c r="C8" s="225"/>
      <c r="D8" s="225"/>
      <c r="E8" s="225"/>
      <c r="F8" s="225"/>
      <c r="G8" s="225"/>
      <c r="H8" s="226"/>
    </row>
    <row r="9" spans="1:20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71" t="s">
        <v>33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8" t="s">
        <v>103</v>
      </c>
      <c r="B10" s="53" t="s">
        <v>223</v>
      </c>
      <c r="C10" s="54">
        <v>38299</v>
      </c>
      <c r="D10" s="39">
        <v>-3</v>
      </c>
      <c r="E10" s="36">
        <v>36</v>
      </c>
      <c r="F10" s="40">
        <v>39</v>
      </c>
      <c r="G10" s="187">
        <f t="shared" ref="G10:G24" si="0">SUM(E10:F10)</f>
        <v>75</v>
      </c>
      <c r="H10" s="21">
        <f t="shared" ref="H10:H24" si="1">SUM(G10-D10)</f>
        <v>78</v>
      </c>
      <c r="I10" s="27" t="s">
        <v>15</v>
      </c>
      <c r="K10" s="24">
        <f t="shared" ref="K10:K23" si="2">(F10-D10*0.5)</f>
        <v>40.5</v>
      </c>
    </row>
    <row r="11" spans="1:20" ht="20.25" thickBot="1">
      <c r="A11" s="38" t="s">
        <v>90</v>
      </c>
      <c r="B11" s="53" t="s">
        <v>223</v>
      </c>
      <c r="C11" s="54">
        <v>38341</v>
      </c>
      <c r="D11" s="39">
        <v>4</v>
      </c>
      <c r="E11" s="36">
        <v>37</v>
      </c>
      <c r="F11" s="40">
        <v>38</v>
      </c>
      <c r="G11" s="187">
        <f t="shared" si="0"/>
        <v>75</v>
      </c>
      <c r="H11" s="21">
        <f t="shared" si="1"/>
        <v>71</v>
      </c>
      <c r="I11" s="27" t="s">
        <v>16</v>
      </c>
      <c r="K11" s="24">
        <f t="shared" si="2"/>
        <v>36</v>
      </c>
    </row>
    <row r="12" spans="1:20" ht="19.5">
      <c r="A12" s="38" t="s">
        <v>99</v>
      </c>
      <c r="B12" s="53" t="s">
        <v>219</v>
      </c>
      <c r="C12" s="54">
        <v>37832</v>
      </c>
      <c r="D12" s="39">
        <v>-1</v>
      </c>
      <c r="E12" s="36">
        <v>37</v>
      </c>
      <c r="F12" s="40">
        <v>41</v>
      </c>
      <c r="G12" s="22">
        <f t="shared" si="0"/>
        <v>78</v>
      </c>
      <c r="H12" s="21">
        <f t="shared" si="1"/>
        <v>79</v>
      </c>
      <c r="K12" s="24">
        <f t="shared" si="2"/>
        <v>41.5</v>
      </c>
    </row>
    <row r="13" spans="1:20" ht="19.5">
      <c r="A13" s="38" t="s">
        <v>92</v>
      </c>
      <c r="B13" s="53" t="s">
        <v>218</v>
      </c>
      <c r="C13" s="54">
        <v>38100</v>
      </c>
      <c r="D13" s="39">
        <v>3</v>
      </c>
      <c r="E13" s="36">
        <v>40</v>
      </c>
      <c r="F13" s="40">
        <v>39</v>
      </c>
      <c r="G13" s="22">
        <f t="shared" si="0"/>
        <v>79</v>
      </c>
      <c r="H13" s="21">
        <f t="shared" si="1"/>
        <v>76</v>
      </c>
      <c r="K13" s="24">
        <f t="shared" si="2"/>
        <v>37.5</v>
      </c>
    </row>
    <row r="14" spans="1:20" ht="19.5">
      <c r="A14" s="38" t="s">
        <v>84</v>
      </c>
      <c r="B14" s="53" t="s">
        <v>224</v>
      </c>
      <c r="C14" s="54">
        <v>38629</v>
      </c>
      <c r="D14" s="39">
        <v>5</v>
      </c>
      <c r="E14" s="36">
        <v>42</v>
      </c>
      <c r="F14" s="40">
        <v>37</v>
      </c>
      <c r="G14" s="22">
        <f t="shared" si="0"/>
        <v>79</v>
      </c>
      <c r="H14" s="21">
        <f t="shared" si="1"/>
        <v>74</v>
      </c>
      <c r="K14" s="24">
        <f t="shared" si="2"/>
        <v>34.5</v>
      </c>
    </row>
    <row r="15" spans="1:20" ht="19.5">
      <c r="A15" s="38" t="s">
        <v>95</v>
      </c>
      <c r="B15" s="53" t="s">
        <v>223</v>
      </c>
      <c r="C15" s="54">
        <v>38715</v>
      </c>
      <c r="D15" s="39">
        <v>2</v>
      </c>
      <c r="E15" s="36">
        <v>38</v>
      </c>
      <c r="F15" s="40">
        <v>42</v>
      </c>
      <c r="G15" s="22">
        <f t="shared" si="0"/>
        <v>80</v>
      </c>
      <c r="H15" s="21">
        <f t="shared" si="1"/>
        <v>78</v>
      </c>
      <c r="K15" s="24">
        <f t="shared" si="2"/>
        <v>41</v>
      </c>
    </row>
    <row r="16" spans="1:20" ht="20.25" thickBot="1">
      <c r="A16" s="38" t="s">
        <v>97</v>
      </c>
      <c r="B16" s="53" t="s">
        <v>218</v>
      </c>
      <c r="C16" s="54">
        <v>38147</v>
      </c>
      <c r="D16" s="39">
        <v>-1</v>
      </c>
      <c r="E16" s="36">
        <v>40</v>
      </c>
      <c r="F16" s="40">
        <v>42</v>
      </c>
      <c r="G16" s="22">
        <f t="shared" si="0"/>
        <v>82</v>
      </c>
      <c r="H16" s="21">
        <f t="shared" si="1"/>
        <v>83</v>
      </c>
      <c r="K16" s="24">
        <f t="shared" si="2"/>
        <v>42.5</v>
      </c>
    </row>
    <row r="17" spans="1:11" ht="20.25" thickBot="1">
      <c r="A17" s="38" t="s">
        <v>76</v>
      </c>
      <c r="B17" s="53" t="s">
        <v>218</v>
      </c>
      <c r="C17" s="54">
        <v>38227</v>
      </c>
      <c r="D17" s="39">
        <v>13</v>
      </c>
      <c r="E17" s="36">
        <v>41</v>
      </c>
      <c r="F17" s="40">
        <v>42</v>
      </c>
      <c r="G17" s="22">
        <f t="shared" si="0"/>
        <v>83</v>
      </c>
      <c r="H17" s="201">
        <f t="shared" si="1"/>
        <v>70</v>
      </c>
      <c r="I17" s="31" t="s">
        <v>18</v>
      </c>
      <c r="K17" s="24">
        <f t="shared" si="2"/>
        <v>35.5</v>
      </c>
    </row>
    <row r="18" spans="1:11" ht="19.5">
      <c r="A18" s="38" t="s">
        <v>83</v>
      </c>
      <c r="B18" s="53" t="s">
        <v>222</v>
      </c>
      <c r="C18" s="54">
        <v>38469</v>
      </c>
      <c r="D18" s="39">
        <v>7</v>
      </c>
      <c r="E18" s="36">
        <v>44</v>
      </c>
      <c r="F18" s="40">
        <v>40</v>
      </c>
      <c r="G18" s="22">
        <f t="shared" si="0"/>
        <v>84</v>
      </c>
      <c r="H18" s="21">
        <f t="shared" si="1"/>
        <v>77</v>
      </c>
      <c r="K18" s="24">
        <f t="shared" si="2"/>
        <v>36.5</v>
      </c>
    </row>
    <row r="19" spans="1:11" ht="19.5">
      <c r="A19" s="38" t="s">
        <v>80</v>
      </c>
      <c r="B19" s="53" t="s">
        <v>220</v>
      </c>
      <c r="C19" s="54">
        <v>38609</v>
      </c>
      <c r="D19" s="39">
        <v>10</v>
      </c>
      <c r="E19" s="36">
        <v>42</v>
      </c>
      <c r="F19" s="40">
        <v>43</v>
      </c>
      <c r="G19" s="22">
        <f t="shared" si="0"/>
        <v>85</v>
      </c>
      <c r="H19" s="21">
        <f t="shared" si="1"/>
        <v>75</v>
      </c>
      <c r="K19" s="24">
        <f t="shared" si="2"/>
        <v>38</v>
      </c>
    </row>
    <row r="20" spans="1:11" ht="20.25" thickBot="1">
      <c r="A20" s="38" t="s">
        <v>78</v>
      </c>
      <c r="B20" s="53" t="s">
        <v>223</v>
      </c>
      <c r="C20" s="54">
        <v>38133</v>
      </c>
      <c r="D20" s="39">
        <v>12</v>
      </c>
      <c r="E20" s="36">
        <v>42</v>
      </c>
      <c r="F20" s="40">
        <v>45</v>
      </c>
      <c r="G20" s="22">
        <f t="shared" si="0"/>
        <v>87</v>
      </c>
      <c r="H20" s="21">
        <f t="shared" si="1"/>
        <v>75</v>
      </c>
      <c r="K20" s="24">
        <f t="shared" si="2"/>
        <v>39</v>
      </c>
    </row>
    <row r="21" spans="1:11" ht="20.25" thickBot="1">
      <c r="A21" s="38" t="s">
        <v>69</v>
      </c>
      <c r="B21" s="53" t="s">
        <v>220</v>
      </c>
      <c r="C21" s="54">
        <v>38079</v>
      </c>
      <c r="D21" s="39">
        <v>22</v>
      </c>
      <c r="E21" s="36">
        <v>47</v>
      </c>
      <c r="F21" s="40">
        <v>44</v>
      </c>
      <c r="G21" s="22">
        <f t="shared" si="0"/>
        <v>91</v>
      </c>
      <c r="H21" s="201">
        <f t="shared" si="1"/>
        <v>69</v>
      </c>
      <c r="I21" s="31" t="s">
        <v>17</v>
      </c>
      <c r="K21" s="24">
        <f t="shared" si="2"/>
        <v>33</v>
      </c>
    </row>
    <row r="22" spans="1:11" ht="19.5">
      <c r="A22" s="38" t="s">
        <v>74</v>
      </c>
      <c r="B22" s="53" t="s">
        <v>223</v>
      </c>
      <c r="C22" s="54">
        <v>38682</v>
      </c>
      <c r="D22" s="39">
        <v>16</v>
      </c>
      <c r="E22" s="36">
        <v>44</v>
      </c>
      <c r="F22" s="40">
        <v>49</v>
      </c>
      <c r="G22" s="22">
        <f t="shared" si="0"/>
        <v>93</v>
      </c>
      <c r="H22" s="21">
        <f t="shared" si="1"/>
        <v>77</v>
      </c>
      <c r="K22" s="24">
        <f t="shared" si="2"/>
        <v>41</v>
      </c>
    </row>
    <row r="23" spans="1:11" ht="19.5">
      <c r="A23" s="38" t="s">
        <v>70</v>
      </c>
      <c r="B23" s="53" t="s">
        <v>218</v>
      </c>
      <c r="C23" s="54">
        <v>38254</v>
      </c>
      <c r="D23" s="39">
        <v>21</v>
      </c>
      <c r="E23" s="36">
        <v>53</v>
      </c>
      <c r="F23" s="40">
        <v>41</v>
      </c>
      <c r="G23" s="22">
        <f t="shared" si="0"/>
        <v>94</v>
      </c>
      <c r="H23" s="21">
        <f t="shared" si="1"/>
        <v>73</v>
      </c>
      <c r="K23" s="24">
        <f t="shared" si="2"/>
        <v>30.5</v>
      </c>
    </row>
    <row r="24" spans="1:11" ht="20.25" thickBot="1">
      <c r="A24" s="100" t="s">
        <v>72</v>
      </c>
      <c r="B24" s="101" t="s">
        <v>220</v>
      </c>
      <c r="C24" s="102">
        <v>38647</v>
      </c>
      <c r="D24" s="103">
        <v>19</v>
      </c>
      <c r="E24" s="93">
        <v>55</v>
      </c>
      <c r="F24" s="104">
        <v>49</v>
      </c>
      <c r="G24" s="96">
        <f t="shared" si="0"/>
        <v>104</v>
      </c>
      <c r="H24" s="200">
        <f t="shared" si="1"/>
        <v>85</v>
      </c>
    </row>
    <row r="25" spans="1:11">
      <c r="B25" s="1"/>
      <c r="C25" s="1"/>
      <c r="D25" s="1"/>
      <c r="E25" s="1"/>
      <c r="F25" s="1"/>
      <c r="G25" s="1"/>
      <c r="H25" s="1"/>
    </row>
    <row r="26" spans="1:11">
      <c r="B26" s="1"/>
      <c r="C26" s="1"/>
      <c r="D26" s="1"/>
      <c r="E26" s="1"/>
      <c r="F26" s="1"/>
      <c r="G26" s="1"/>
      <c r="H26" s="1"/>
    </row>
    <row r="27" spans="1:11">
      <c r="B27" s="1"/>
      <c r="C27" s="1"/>
      <c r="D27" s="1"/>
      <c r="E27" s="1"/>
      <c r="F27" s="1"/>
      <c r="G27" s="1"/>
      <c r="H27" s="1"/>
    </row>
    <row r="28" spans="1:11">
      <c r="B28" s="1"/>
      <c r="C28" s="1"/>
      <c r="D28" s="1"/>
      <c r="E28" s="1"/>
      <c r="F28" s="1"/>
      <c r="G28" s="1"/>
      <c r="H28" s="1"/>
    </row>
  </sheetData>
  <sortState ref="A10:H24">
    <sortCondition ref="G10:G24"/>
    <sortCondition descending="1" ref="F10:F24"/>
    <sortCondition ref="E10:E24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1" bestFit="1" customWidth="1"/>
    <col min="3" max="3" width="12.42578125" style="11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31" t="str">
        <f>JUV!A1</f>
        <v>MIRAMAR</v>
      </c>
      <c r="B1" s="231"/>
      <c r="C1" s="231"/>
      <c r="D1" s="231"/>
      <c r="E1" s="231"/>
      <c r="F1" s="231"/>
      <c r="G1" s="231"/>
      <c r="H1" s="231"/>
    </row>
    <row r="2" spans="1:11" ht="23.25">
      <c r="A2" s="235" t="str">
        <f>JUV!A2</f>
        <v>LINKS</v>
      </c>
      <c r="B2" s="235"/>
      <c r="C2" s="235"/>
      <c r="D2" s="235"/>
      <c r="E2" s="235"/>
      <c r="F2" s="235"/>
      <c r="G2" s="235"/>
      <c r="H2" s="235"/>
    </row>
    <row r="3" spans="1:11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11" ht="26.25">
      <c r="A4" s="233" t="s">
        <v>11</v>
      </c>
      <c r="B4" s="233"/>
      <c r="C4" s="233"/>
      <c r="D4" s="233"/>
      <c r="E4" s="233"/>
      <c r="F4" s="233"/>
      <c r="G4" s="233"/>
      <c r="H4" s="233"/>
    </row>
    <row r="5" spans="1:11" ht="19.5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</row>
    <row r="6" spans="1:11" ht="20.25" thickBot="1">
      <c r="A6" s="227" t="str">
        <f>JUV!A6</f>
        <v>DOMINGO 19 DE SEPTIEMBRE DE 2021</v>
      </c>
      <c r="B6" s="227"/>
      <c r="C6" s="227"/>
      <c r="D6" s="227"/>
      <c r="E6" s="227"/>
      <c r="F6" s="227"/>
      <c r="G6" s="227"/>
      <c r="H6" s="227"/>
    </row>
    <row r="7" spans="1:11" ht="20.25" thickBot="1">
      <c r="A7" s="224" t="s">
        <v>37</v>
      </c>
      <c r="B7" s="225"/>
      <c r="C7" s="225"/>
      <c r="D7" s="225"/>
      <c r="E7" s="225"/>
      <c r="F7" s="225"/>
      <c r="G7" s="225"/>
      <c r="H7" s="226"/>
    </row>
    <row r="8" spans="1:11" s="3" customFormat="1" ht="20.25" thickBot="1">
      <c r="A8" s="4" t="s">
        <v>0</v>
      </c>
      <c r="B8" s="8" t="s">
        <v>9</v>
      </c>
      <c r="C8" s="8" t="s">
        <v>21</v>
      </c>
      <c r="D8" s="4" t="s">
        <v>1</v>
      </c>
      <c r="E8" s="4" t="s">
        <v>2</v>
      </c>
      <c r="F8" s="19" t="s">
        <v>3</v>
      </c>
      <c r="G8" s="18" t="s">
        <v>4</v>
      </c>
      <c r="H8" s="20" t="s">
        <v>5</v>
      </c>
      <c r="K8" s="71" t="s">
        <v>33</v>
      </c>
    </row>
    <row r="9" spans="1:11" ht="20.25" thickBot="1">
      <c r="A9" s="38" t="s">
        <v>98</v>
      </c>
      <c r="B9" s="53" t="s">
        <v>218</v>
      </c>
      <c r="C9" s="54">
        <v>38884</v>
      </c>
      <c r="D9" s="39">
        <v>-1</v>
      </c>
      <c r="E9" s="36">
        <v>36</v>
      </c>
      <c r="F9" s="40">
        <v>37</v>
      </c>
      <c r="G9" s="187">
        <f t="shared" ref="G9:G22" si="0">SUM(E9:F9)</f>
        <v>73</v>
      </c>
      <c r="H9" s="21">
        <f t="shared" ref="H9:H22" si="1">SUM(G9-D9)</f>
        <v>74</v>
      </c>
      <c r="I9" s="27" t="s">
        <v>15</v>
      </c>
      <c r="K9" s="24">
        <f t="shared" ref="K9:K22" si="2">(F9-D9*0.5)</f>
        <v>37.5</v>
      </c>
    </row>
    <row r="10" spans="1:11" ht="20.25" thickBot="1">
      <c r="A10" s="38" t="s">
        <v>102</v>
      </c>
      <c r="B10" s="53" t="s">
        <v>223</v>
      </c>
      <c r="C10" s="54">
        <v>38874</v>
      </c>
      <c r="D10" s="39">
        <v>-1</v>
      </c>
      <c r="E10" s="36">
        <v>37</v>
      </c>
      <c r="F10" s="40">
        <v>38</v>
      </c>
      <c r="G10" s="187">
        <f t="shared" si="0"/>
        <v>75</v>
      </c>
      <c r="H10" s="21">
        <f t="shared" si="1"/>
        <v>76</v>
      </c>
      <c r="I10" s="27" t="s">
        <v>16</v>
      </c>
      <c r="K10" s="24">
        <f t="shared" si="2"/>
        <v>38.5</v>
      </c>
    </row>
    <row r="11" spans="1:11" ht="20.25" thickBot="1">
      <c r="A11" s="38" t="s">
        <v>86</v>
      </c>
      <c r="B11" s="53" t="s">
        <v>220</v>
      </c>
      <c r="C11" s="54">
        <v>38792</v>
      </c>
      <c r="D11" s="39">
        <v>5</v>
      </c>
      <c r="E11" s="36">
        <v>36</v>
      </c>
      <c r="F11" s="40">
        <v>39</v>
      </c>
      <c r="G11" s="22">
        <f t="shared" si="0"/>
        <v>75</v>
      </c>
      <c r="H11" s="201">
        <f t="shared" si="1"/>
        <v>70</v>
      </c>
      <c r="I11" s="31" t="s">
        <v>18</v>
      </c>
      <c r="K11" s="72">
        <f t="shared" si="2"/>
        <v>36.5</v>
      </c>
    </row>
    <row r="12" spans="1:11" ht="19.5">
      <c r="A12" s="38" t="s">
        <v>225</v>
      </c>
      <c r="B12" s="53" t="s">
        <v>222</v>
      </c>
      <c r="C12" s="54">
        <v>38888</v>
      </c>
      <c r="D12" s="39">
        <v>4</v>
      </c>
      <c r="E12" s="36">
        <v>35</v>
      </c>
      <c r="F12" s="40">
        <v>40</v>
      </c>
      <c r="G12" s="22">
        <f t="shared" si="0"/>
        <v>75</v>
      </c>
      <c r="H12" s="21">
        <f t="shared" si="1"/>
        <v>71</v>
      </c>
      <c r="K12" s="24">
        <f t="shared" si="2"/>
        <v>38</v>
      </c>
    </row>
    <row r="13" spans="1:11" ht="19.5">
      <c r="A13" s="38" t="s">
        <v>94</v>
      </c>
      <c r="B13" s="53" t="s">
        <v>222</v>
      </c>
      <c r="C13" s="54">
        <v>39105</v>
      </c>
      <c r="D13" s="39">
        <v>2</v>
      </c>
      <c r="E13" s="36">
        <v>38</v>
      </c>
      <c r="F13" s="40">
        <v>40</v>
      </c>
      <c r="G13" s="22">
        <f t="shared" si="0"/>
        <v>78</v>
      </c>
      <c r="H13" s="21">
        <f t="shared" si="1"/>
        <v>76</v>
      </c>
      <c r="K13" s="24">
        <f t="shared" si="2"/>
        <v>39</v>
      </c>
    </row>
    <row r="14" spans="1:11" ht="19.5">
      <c r="A14" s="38" t="s">
        <v>93</v>
      </c>
      <c r="B14" s="53" t="s">
        <v>220</v>
      </c>
      <c r="C14" s="54">
        <v>38833</v>
      </c>
      <c r="D14" s="39">
        <v>3</v>
      </c>
      <c r="E14" s="36">
        <v>37</v>
      </c>
      <c r="F14" s="40">
        <v>41</v>
      </c>
      <c r="G14" s="22">
        <f t="shared" si="0"/>
        <v>78</v>
      </c>
      <c r="H14" s="21">
        <f t="shared" si="1"/>
        <v>75</v>
      </c>
      <c r="K14" s="24">
        <f t="shared" si="2"/>
        <v>39.5</v>
      </c>
    </row>
    <row r="15" spans="1:11" ht="19.5">
      <c r="A15" s="38" t="s">
        <v>101</v>
      </c>
      <c r="B15" s="53" t="s">
        <v>223</v>
      </c>
      <c r="C15" s="54">
        <v>38888</v>
      </c>
      <c r="D15" s="39">
        <v>-1</v>
      </c>
      <c r="E15" s="36">
        <v>39</v>
      </c>
      <c r="F15" s="40">
        <v>41</v>
      </c>
      <c r="G15" s="22">
        <f t="shared" si="0"/>
        <v>80</v>
      </c>
      <c r="H15" s="21">
        <f t="shared" si="1"/>
        <v>81</v>
      </c>
      <c r="K15" s="24">
        <f t="shared" si="2"/>
        <v>41.5</v>
      </c>
    </row>
    <row r="16" spans="1:11" ht="19.5">
      <c r="A16" s="38" t="s">
        <v>85</v>
      </c>
      <c r="B16" s="53" t="s">
        <v>226</v>
      </c>
      <c r="C16" s="54">
        <v>39044</v>
      </c>
      <c r="D16" s="39">
        <v>5</v>
      </c>
      <c r="E16" s="36">
        <v>41</v>
      </c>
      <c r="F16" s="40">
        <v>42</v>
      </c>
      <c r="G16" s="22">
        <f t="shared" si="0"/>
        <v>83</v>
      </c>
      <c r="H16" s="21">
        <f t="shared" si="1"/>
        <v>78</v>
      </c>
      <c r="K16" s="24">
        <f t="shared" si="2"/>
        <v>39.5</v>
      </c>
    </row>
    <row r="17" spans="1:11" ht="20.25" thickBot="1">
      <c r="A17" s="38" t="s">
        <v>87</v>
      </c>
      <c r="B17" s="53" t="s">
        <v>219</v>
      </c>
      <c r="C17" s="54">
        <v>39257</v>
      </c>
      <c r="D17" s="39">
        <v>4</v>
      </c>
      <c r="E17" s="36">
        <v>44</v>
      </c>
      <c r="F17" s="40">
        <v>41</v>
      </c>
      <c r="G17" s="22">
        <f t="shared" si="0"/>
        <v>85</v>
      </c>
      <c r="H17" s="21">
        <f t="shared" si="1"/>
        <v>81</v>
      </c>
      <c r="K17" s="24">
        <f t="shared" si="2"/>
        <v>39</v>
      </c>
    </row>
    <row r="18" spans="1:11" ht="20.25" thickBot="1">
      <c r="A18" s="38" t="s">
        <v>73</v>
      </c>
      <c r="B18" s="53" t="s">
        <v>223</v>
      </c>
      <c r="C18" s="54">
        <v>38937</v>
      </c>
      <c r="D18" s="39">
        <v>19</v>
      </c>
      <c r="E18" s="36">
        <v>46</v>
      </c>
      <c r="F18" s="40">
        <v>43</v>
      </c>
      <c r="G18" s="22">
        <f t="shared" si="0"/>
        <v>89</v>
      </c>
      <c r="H18" s="201">
        <f t="shared" si="1"/>
        <v>70</v>
      </c>
      <c r="I18" s="31" t="s">
        <v>17</v>
      </c>
      <c r="K18" s="72">
        <f t="shared" si="2"/>
        <v>33.5</v>
      </c>
    </row>
    <row r="19" spans="1:11" ht="19.5">
      <c r="A19" s="38" t="s">
        <v>77</v>
      </c>
      <c r="B19" s="53" t="s">
        <v>220</v>
      </c>
      <c r="C19" s="54">
        <v>39205</v>
      </c>
      <c r="D19" s="39">
        <v>13</v>
      </c>
      <c r="E19" s="36">
        <v>44</v>
      </c>
      <c r="F19" s="40">
        <v>45</v>
      </c>
      <c r="G19" s="22">
        <f t="shared" si="0"/>
        <v>89</v>
      </c>
      <c r="H19" s="21">
        <f t="shared" si="1"/>
        <v>76</v>
      </c>
      <c r="K19" s="24">
        <f t="shared" si="2"/>
        <v>38.5</v>
      </c>
    </row>
    <row r="20" spans="1:11" ht="19.5">
      <c r="A20" s="38" t="s">
        <v>75</v>
      </c>
      <c r="B20" s="53" t="s">
        <v>216</v>
      </c>
      <c r="C20" s="54">
        <v>38873</v>
      </c>
      <c r="D20" s="39">
        <v>15</v>
      </c>
      <c r="E20" s="36">
        <v>45</v>
      </c>
      <c r="F20" s="40">
        <v>47</v>
      </c>
      <c r="G20" s="22">
        <f t="shared" si="0"/>
        <v>92</v>
      </c>
      <c r="H20" s="21">
        <f t="shared" si="1"/>
        <v>77</v>
      </c>
      <c r="K20" s="24">
        <f t="shared" si="2"/>
        <v>39.5</v>
      </c>
    </row>
    <row r="21" spans="1:11" ht="19.5">
      <c r="A21" s="38" t="s">
        <v>71</v>
      </c>
      <c r="B21" s="53" t="s">
        <v>220</v>
      </c>
      <c r="C21" s="54">
        <v>38848</v>
      </c>
      <c r="D21" s="39">
        <v>20</v>
      </c>
      <c r="E21" s="36">
        <v>49</v>
      </c>
      <c r="F21" s="40">
        <v>50</v>
      </c>
      <c r="G21" s="22">
        <f t="shared" si="0"/>
        <v>99</v>
      </c>
      <c r="H21" s="21">
        <f t="shared" si="1"/>
        <v>79</v>
      </c>
      <c r="K21" s="24">
        <f t="shared" si="2"/>
        <v>40</v>
      </c>
    </row>
    <row r="22" spans="1:11" ht="20.25" thickBot="1">
      <c r="A22" s="100" t="s">
        <v>67</v>
      </c>
      <c r="B22" s="101" t="s">
        <v>227</v>
      </c>
      <c r="C22" s="102">
        <v>39213</v>
      </c>
      <c r="D22" s="103">
        <v>31</v>
      </c>
      <c r="E22" s="93">
        <v>50</v>
      </c>
      <c r="F22" s="104">
        <v>53</v>
      </c>
      <c r="G22" s="96">
        <f t="shared" si="0"/>
        <v>103</v>
      </c>
      <c r="H22" s="200">
        <f t="shared" si="1"/>
        <v>72</v>
      </c>
      <c r="K22" s="24">
        <f t="shared" si="2"/>
        <v>37.5</v>
      </c>
    </row>
    <row r="23" spans="1:11" ht="20.25" thickBot="1">
      <c r="A23" s="63"/>
      <c r="B23" s="64"/>
      <c r="C23" s="65"/>
      <c r="D23" s="66"/>
      <c r="E23" s="67"/>
      <c r="F23" s="67"/>
      <c r="G23" s="1"/>
      <c r="H23" s="68"/>
    </row>
    <row r="24" spans="1:11" ht="20.25" thickBot="1">
      <c r="A24" s="224" t="s">
        <v>27</v>
      </c>
      <c r="B24" s="225"/>
      <c r="C24" s="225"/>
      <c r="D24" s="225"/>
      <c r="E24" s="225"/>
      <c r="F24" s="225"/>
      <c r="G24" s="225"/>
      <c r="H24" s="226"/>
    </row>
    <row r="25" spans="1:11" ht="20.25" thickBot="1">
      <c r="A25" s="4" t="s">
        <v>6</v>
      </c>
      <c r="B25" s="8" t="s">
        <v>9</v>
      </c>
      <c r="C25" s="8" t="s">
        <v>21</v>
      </c>
      <c r="D25" s="4" t="s">
        <v>1</v>
      </c>
      <c r="E25" s="4" t="s">
        <v>2</v>
      </c>
      <c r="F25" s="19" t="s">
        <v>3</v>
      </c>
      <c r="G25" s="18" t="s">
        <v>4</v>
      </c>
      <c r="H25" s="20" t="s">
        <v>5</v>
      </c>
      <c r="K25" s="71" t="s">
        <v>33</v>
      </c>
    </row>
    <row r="26" spans="1:11" ht="20.25" thickBot="1">
      <c r="A26" s="38" t="s">
        <v>110</v>
      </c>
      <c r="B26" s="53" t="s">
        <v>219</v>
      </c>
      <c r="C26" s="54">
        <v>38986</v>
      </c>
      <c r="D26" s="39">
        <v>1</v>
      </c>
      <c r="E26" s="36">
        <v>33</v>
      </c>
      <c r="F26" s="40">
        <v>37</v>
      </c>
      <c r="G26" s="187">
        <f t="shared" ref="G26:G32" si="3">SUM(E26:F26)</f>
        <v>70</v>
      </c>
      <c r="H26" s="21">
        <f t="shared" ref="H26:H32" si="4">SUM(G26-D26)</f>
        <v>69</v>
      </c>
      <c r="I26" s="27" t="s">
        <v>15</v>
      </c>
      <c r="K26" s="24">
        <f t="shared" ref="K26:K32" si="5">(F26-D26*0.5)</f>
        <v>36.5</v>
      </c>
    </row>
    <row r="27" spans="1:11" ht="20.25" thickBot="1">
      <c r="A27" s="38" t="s">
        <v>108</v>
      </c>
      <c r="B27" s="53" t="s">
        <v>220</v>
      </c>
      <c r="C27" s="54">
        <v>38821</v>
      </c>
      <c r="D27" s="39">
        <v>6</v>
      </c>
      <c r="E27" s="36">
        <v>39</v>
      </c>
      <c r="F27" s="40">
        <v>38</v>
      </c>
      <c r="G27" s="187">
        <f t="shared" si="3"/>
        <v>77</v>
      </c>
      <c r="H27" s="21">
        <f t="shared" si="4"/>
        <v>71</v>
      </c>
      <c r="I27" s="27" t="s">
        <v>16</v>
      </c>
      <c r="K27" s="24">
        <f t="shared" si="5"/>
        <v>35</v>
      </c>
    </row>
    <row r="28" spans="1:11" ht="19.5">
      <c r="A28" s="38" t="s">
        <v>109</v>
      </c>
      <c r="B28" s="53" t="s">
        <v>219</v>
      </c>
      <c r="C28" s="54">
        <v>38873</v>
      </c>
      <c r="D28" s="39">
        <v>2</v>
      </c>
      <c r="E28" s="36">
        <v>43</v>
      </c>
      <c r="F28" s="40">
        <v>40</v>
      </c>
      <c r="G28" s="22">
        <f t="shared" si="3"/>
        <v>83</v>
      </c>
      <c r="H28" s="21">
        <f t="shared" si="4"/>
        <v>81</v>
      </c>
      <c r="K28" s="24">
        <f t="shared" si="5"/>
        <v>39</v>
      </c>
    </row>
    <row r="29" spans="1:11" ht="19.5">
      <c r="A29" s="38" t="s">
        <v>113</v>
      </c>
      <c r="B29" s="53" t="s">
        <v>220</v>
      </c>
      <c r="C29" s="54">
        <v>38803</v>
      </c>
      <c r="D29" s="39">
        <v>7</v>
      </c>
      <c r="E29" s="36">
        <v>44</v>
      </c>
      <c r="F29" s="40">
        <v>42</v>
      </c>
      <c r="G29" s="22">
        <f t="shared" si="3"/>
        <v>86</v>
      </c>
      <c r="H29" s="21">
        <f t="shared" si="4"/>
        <v>79</v>
      </c>
      <c r="K29" s="24">
        <f t="shared" si="5"/>
        <v>38.5</v>
      </c>
    </row>
    <row r="30" spans="1:11" ht="20.25" thickBot="1">
      <c r="A30" s="38" t="s">
        <v>116</v>
      </c>
      <c r="B30" s="53" t="s">
        <v>222</v>
      </c>
      <c r="C30" s="54">
        <v>38885</v>
      </c>
      <c r="D30" s="39">
        <v>16</v>
      </c>
      <c r="E30" s="36">
        <v>44</v>
      </c>
      <c r="F30" s="40">
        <v>43</v>
      </c>
      <c r="G30" s="22">
        <f t="shared" si="3"/>
        <v>87</v>
      </c>
      <c r="H30" s="21">
        <f t="shared" si="4"/>
        <v>71</v>
      </c>
      <c r="K30" s="24">
        <f t="shared" si="5"/>
        <v>35</v>
      </c>
    </row>
    <row r="31" spans="1:11" ht="20.25" thickBot="1">
      <c r="A31" s="38" t="s">
        <v>114</v>
      </c>
      <c r="B31" s="53" t="s">
        <v>220</v>
      </c>
      <c r="C31" s="54">
        <v>39932</v>
      </c>
      <c r="D31" s="39">
        <v>19</v>
      </c>
      <c r="E31" s="36">
        <v>45</v>
      </c>
      <c r="F31" s="40">
        <v>43</v>
      </c>
      <c r="G31" s="22">
        <f t="shared" si="3"/>
        <v>88</v>
      </c>
      <c r="H31" s="201">
        <f t="shared" si="4"/>
        <v>69</v>
      </c>
      <c r="I31" s="31" t="s">
        <v>17</v>
      </c>
      <c r="K31" s="24">
        <f t="shared" si="5"/>
        <v>33.5</v>
      </c>
    </row>
    <row r="32" spans="1:11" ht="20.25" thickBot="1">
      <c r="A32" s="100" t="s">
        <v>117</v>
      </c>
      <c r="B32" s="101" t="s">
        <v>219</v>
      </c>
      <c r="C32" s="102">
        <v>39591</v>
      </c>
      <c r="D32" s="103">
        <v>30</v>
      </c>
      <c r="E32" s="93">
        <v>51</v>
      </c>
      <c r="F32" s="104">
        <v>50</v>
      </c>
      <c r="G32" s="96">
        <f t="shared" si="3"/>
        <v>101</v>
      </c>
      <c r="H32" s="200">
        <f t="shared" si="4"/>
        <v>71</v>
      </c>
      <c r="K32" s="24">
        <f t="shared" si="5"/>
        <v>35</v>
      </c>
    </row>
  </sheetData>
  <sortState ref="A26:H32">
    <sortCondition ref="G26:G32"/>
    <sortCondition ref="F26:F32"/>
    <sortCondition ref="E26:E32"/>
  </sortState>
  <mergeCells count="8">
    <mergeCell ref="A24:H24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2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31" t="str">
        <f>JUV!A1</f>
        <v>MIRAMAR</v>
      </c>
      <c r="B1" s="231"/>
      <c r="C1" s="231"/>
      <c r="D1" s="231"/>
      <c r="E1" s="231"/>
      <c r="F1" s="231"/>
      <c r="G1" s="231"/>
      <c r="H1" s="231"/>
    </row>
    <row r="2" spans="1:11" ht="23.25">
      <c r="A2" s="235" t="str">
        <f>JUV!A2</f>
        <v>LINKS</v>
      </c>
      <c r="B2" s="235"/>
      <c r="C2" s="235"/>
      <c r="D2" s="235"/>
      <c r="E2" s="235"/>
      <c r="F2" s="235"/>
      <c r="G2" s="235"/>
      <c r="H2" s="235"/>
    </row>
    <row r="3" spans="1:11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11" ht="26.25">
      <c r="A4" s="233" t="s">
        <v>11</v>
      </c>
      <c r="B4" s="233"/>
      <c r="C4" s="233"/>
      <c r="D4" s="233"/>
      <c r="E4" s="233"/>
      <c r="F4" s="233"/>
      <c r="G4" s="233"/>
      <c r="H4" s="233"/>
    </row>
    <row r="5" spans="1:11" ht="19.5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</row>
    <row r="6" spans="1:11" ht="19.5">
      <c r="A6" s="227" t="str">
        <f>JUV!A6</f>
        <v>DOMINGO 19 DE SEPTIEMBRE DE 2021</v>
      </c>
      <c r="B6" s="227"/>
      <c r="C6" s="227"/>
      <c r="D6" s="227"/>
      <c r="E6" s="227"/>
      <c r="F6" s="227"/>
      <c r="G6" s="227"/>
      <c r="H6" s="227"/>
    </row>
    <row r="7" spans="1:11" ht="20.25" thickBot="1">
      <c r="A7" s="236" t="s">
        <v>24</v>
      </c>
      <c r="B7" s="236"/>
      <c r="C7" s="236"/>
      <c r="D7" s="236"/>
      <c r="E7" s="236"/>
      <c r="F7" s="236"/>
      <c r="G7" s="236"/>
      <c r="H7" s="236"/>
    </row>
    <row r="8" spans="1:11" ht="20.25" thickBot="1">
      <c r="A8" s="224" t="s">
        <v>28</v>
      </c>
      <c r="B8" s="225"/>
      <c r="C8" s="225"/>
      <c r="D8" s="225"/>
      <c r="E8" s="225"/>
      <c r="F8" s="225"/>
      <c r="G8" s="225"/>
      <c r="H8" s="226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71" t="s">
        <v>33</v>
      </c>
    </row>
    <row r="10" spans="1:11" ht="20.25" thickBot="1">
      <c r="A10" s="38" t="s">
        <v>65</v>
      </c>
      <c r="B10" s="53" t="s">
        <v>220</v>
      </c>
      <c r="C10" s="54">
        <v>39770</v>
      </c>
      <c r="D10" s="39">
        <v>6</v>
      </c>
      <c r="E10" s="36">
        <v>39</v>
      </c>
      <c r="F10" s="40">
        <v>41</v>
      </c>
      <c r="G10" s="187">
        <f t="shared" ref="G10:G22" si="0">SUM(E10:F10)</f>
        <v>80</v>
      </c>
      <c r="H10" s="21">
        <f t="shared" ref="H10:H22" si="1">SUM(G10-D10)</f>
        <v>74</v>
      </c>
      <c r="I10" s="27" t="s">
        <v>15</v>
      </c>
      <c r="K10" s="24">
        <f t="shared" ref="K10:K22" si="2">(F10-D10*0.5)</f>
        <v>38</v>
      </c>
    </row>
    <row r="11" spans="1:11" ht="20.25" thickBot="1">
      <c r="A11" s="38" t="s">
        <v>63</v>
      </c>
      <c r="B11" s="53" t="s">
        <v>218</v>
      </c>
      <c r="C11" s="54">
        <v>39689</v>
      </c>
      <c r="D11" s="39">
        <v>8</v>
      </c>
      <c r="E11" s="36">
        <v>41</v>
      </c>
      <c r="F11" s="40">
        <v>43</v>
      </c>
      <c r="G11" s="187">
        <f t="shared" si="0"/>
        <v>84</v>
      </c>
      <c r="H11" s="21">
        <f t="shared" si="1"/>
        <v>76</v>
      </c>
      <c r="I11" s="27" t="s">
        <v>16</v>
      </c>
      <c r="K11" s="24">
        <f t="shared" si="2"/>
        <v>39</v>
      </c>
    </row>
    <row r="12" spans="1:11" ht="19.5">
      <c r="A12" s="38" t="s">
        <v>62</v>
      </c>
      <c r="B12" s="53" t="s">
        <v>223</v>
      </c>
      <c r="C12" s="54">
        <v>40163</v>
      </c>
      <c r="D12" s="39">
        <v>8</v>
      </c>
      <c r="E12" s="36">
        <v>42</v>
      </c>
      <c r="F12" s="40">
        <v>43</v>
      </c>
      <c r="G12" s="22">
        <f t="shared" si="0"/>
        <v>85</v>
      </c>
      <c r="H12" s="21">
        <f t="shared" si="1"/>
        <v>77</v>
      </c>
      <c r="K12" s="24">
        <f t="shared" si="2"/>
        <v>39</v>
      </c>
    </row>
    <row r="13" spans="1:11" ht="19.5">
      <c r="A13" s="38" t="s">
        <v>59</v>
      </c>
      <c r="B13" s="53" t="s">
        <v>216</v>
      </c>
      <c r="C13" s="54">
        <v>39867</v>
      </c>
      <c r="D13" s="39">
        <v>10</v>
      </c>
      <c r="E13" s="36">
        <v>42</v>
      </c>
      <c r="F13" s="40">
        <v>44</v>
      </c>
      <c r="G13" s="22">
        <f t="shared" si="0"/>
        <v>86</v>
      </c>
      <c r="H13" s="21">
        <f t="shared" si="1"/>
        <v>76</v>
      </c>
      <c r="K13" s="24">
        <f t="shared" si="2"/>
        <v>39</v>
      </c>
    </row>
    <row r="14" spans="1:11" ht="19.5">
      <c r="A14" s="38" t="s">
        <v>64</v>
      </c>
      <c r="B14" s="53" t="s">
        <v>223</v>
      </c>
      <c r="C14" s="54">
        <v>40007</v>
      </c>
      <c r="D14" s="39">
        <v>6</v>
      </c>
      <c r="E14" s="36">
        <v>43</v>
      </c>
      <c r="F14" s="40">
        <v>43</v>
      </c>
      <c r="G14" s="22">
        <f t="shared" si="0"/>
        <v>86</v>
      </c>
      <c r="H14" s="21">
        <f t="shared" si="1"/>
        <v>80</v>
      </c>
      <c r="K14" s="24">
        <f t="shared" si="2"/>
        <v>40</v>
      </c>
    </row>
    <row r="15" spans="1:11" ht="19.5">
      <c r="A15" s="38" t="s">
        <v>61</v>
      </c>
      <c r="B15" s="53" t="s">
        <v>216</v>
      </c>
      <c r="C15" s="54">
        <v>39791</v>
      </c>
      <c r="D15" s="39">
        <v>9</v>
      </c>
      <c r="E15" s="36">
        <v>43</v>
      </c>
      <c r="F15" s="40">
        <v>46</v>
      </c>
      <c r="G15" s="22">
        <f t="shared" si="0"/>
        <v>89</v>
      </c>
      <c r="H15" s="21">
        <f t="shared" si="1"/>
        <v>80</v>
      </c>
      <c r="K15" s="24">
        <f t="shared" si="2"/>
        <v>41.5</v>
      </c>
    </row>
    <row r="16" spans="1:11" ht="19.5">
      <c r="A16" s="38" t="s">
        <v>60</v>
      </c>
      <c r="B16" s="53" t="s">
        <v>216</v>
      </c>
      <c r="C16" s="54">
        <v>39699</v>
      </c>
      <c r="D16" s="39">
        <v>9</v>
      </c>
      <c r="E16" s="36">
        <v>47</v>
      </c>
      <c r="F16" s="40">
        <v>44</v>
      </c>
      <c r="G16" s="22">
        <f t="shared" si="0"/>
        <v>91</v>
      </c>
      <c r="H16" s="21">
        <f t="shared" si="1"/>
        <v>82</v>
      </c>
      <c r="K16" s="24">
        <f t="shared" si="2"/>
        <v>39.5</v>
      </c>
    </row>
    <row r="17" spans="1:11" ht="19.5">
      <c r="A17" s="38" t="s">
        <v>56</v>
      </c>
      <c r="B17" s="53" t="s">
        <v>223</v>
      </c>
      <c r="C17" s="54">
        <v>39468</v>
      </c>
      <c r="D17" s="39">
        <v>16</v>
      </c>
      <c r="E17" s="36">
        <v>49</v>
      </c>
      <c r="F17" s="40">
        <v>43</v>
      </c>
      <c r="G17" s="22">
        <f t="shared" si="0"/>
        <v>92</v>
      </c>
      <c r="H17" s="21">
        <f t="shared" si="1"/>
        <v>76</v>
      </c>
      <c r="K17" s="24">
        <f t="shared" si="2"/>
        <v>35</v>
      </c>
    </row>
    <row r="18" spans="1:11" ht="19.5">
      <c r="A18" s="38" t="s">
        <v>54</v>
      </c>
      <c r="B18" s="53" t="s">
        <v>228</v>
      </c>
      <c r="C18" s="54">
        <v>39643</v>
      </c>
      <c r="D18" s="39">
        <v>19</v>
      </c>
      <c r="E18" s="36">
        <v>43</v>
      </c>
      <c r="F18" s="40">
        <v>52</v>
      </c>
      <c r="G18" s="22">
        <f t="shared" si="0"/>
        <v>95</v>
      </c>
      <c r="H18" s="21">
        <f t="shared" si="1"/>
        <v>76</v>
      </c>
      <c r="K18" s="24">
        <f t="shared" si="2"/>
        <v>42.5</v>
      </c>
    </row>
    <row r="19" spans="1:11" ht="20.25" thickBot="1">
      <c r="A19" s="38" t="s">
        <v>55</v>
      </c>
      <c r="B19" s="53" t="s">
        <v>223</v>
      </c>
      <c r="C19" s="54">
        <v>40413</v>
      </c>
      <c r="D19" s="39">
        <v>17</v>
      </c>
      <c r="E19" s="36">
        <v>49</v>
      </c>
      <c r="F19" s="40">
        <v>47</v>
      </c>
      <c r="G19" s="22">
        <f t="shared" si="0"/>
        <v>96</v>
      </c>
      <c r="H19" s="21">
        <f t="shared" si="1"/>
        <v>79</v>
      </c>
      <c r="K19" s="24">
        <f t="shared" si="2"/>
        <v>38.5</v>
      </c>
    </row>
    <row r="20" spans="1:11" ht="20.25" thickBot="1">
      <c r="A20" s="38" t="s">
        <v>53</v>
      </c>
      <c r="B20" s="53" t="s">
        <v>216</v>
      </c>
      <c r="C20" s="54">
        <v>39577</v>
      </c>
      <c r="D20" s="39">
        <v>24</v>
      </c>
      <c r="E20" s="36">
        <v>53</v>
      </c>
      <c r="F20" s="40">
        <v>44</v>
      </c>
      <c r="G20" s="22">
        <f t="shared" si="0"/>
        <v>97</v>
      </c>
      <c r="H20" s="201">
        <f t="shared" si="1"/>
        <v>73</v>
      </c>
      <c r="I20" s="31" t="s">
        <v>17</v>
      </c>
      <c r="K20" s="24">
        <f t="shared" si="2"/>
        <v>32</v>
      </c>
    </row>
    <row r="21" spans="1:11" ht="20.25" thickBot="1">
      <c r="A21" s="38" t="s">
        <v>52</v>
      </c>
      <c r="B21" s="53" t="s">
        <v>220</v>
      </c>
      <c r="C21" s="54">
        <v>39785</v>
      </c>
      <c r="D21" s="39">
        <v>26</v>
      </c>
      <c r="E21" s="36">
        <v>50</v>
      </c>
      <c r="F21" s="40">
        <v>50</v>
      </c>
      <c r="G21" s="22">
        <f t="shared" si="0"/>
        <v>100</v>
      </c>
      <c r="H21" s="201">
        <f t="shared" si="1"/>
        <v>74</v>
      </c>
      <c r="I21" s="31" t="s">
        <v>18</v>
      </c>
      <c r="K21" s="24">
        <f t="shared" si="2"/>
        <v>37</v>
      </c>
    </row>
    <row r="22" spans="1:11" ht="19.5">
      <c r="A22" s="38" t="s">
        <v>57</v>
      </c>
      <c r="B22" s="53" t="s">
        <v>219</v>
      </c>
      <c r="C22" s="54">
        <v>39531</v>
      </c>
      <c r="D22" s="39">
        <v>14</v>
      </c>
      <c r="E22" s="36">
        <v>51</v>
      </c>
      <c r="F22" s="40">
        <v>54</v>
      </c>
      <c r="G22" s="22">
        <f t="shared" si="0"/>
        <v>105</v>
      </c>
      <c r="H22" s="21">
        <f t="shared" si="1"/>
        <v>91</v>
      </c>
      <c r="K22" s="24">
        <f t="shared" si="2"/>
        <v>47</v>
      </c>
    </row>
    <row r="23" spans="1:11" ht="20.25" thickBot="1">
      <c r="A23" s="100" t="s">
        <v>58</v>
      </c>
      <c r="B23" s="101" t="s">
        <v>220</v>
      </c>
      <c r="C23" s="102">
        <v>39755</v>
      </c>
      <c r="D23" s="103" t="s">
        <v>245</v>
      </c>
      <c r="E23" s="93" t="s">
        <v>246</v>
      </c>
      <c r="F23" s="104" t="s">
        <v>247</v>
      </c>
      <c r="G23" s="96" t="s">
        <v>248</v>
      </c>
      <c r="H23" s="200" t="s">
        <v>249</v>
      </c>
    </row>
    <row r="24" spans="1:11">
      <c r="D24" s="1"/>
      <c r="E24" s="1"/>
      <c r="F24" s="1"/>
      <c r="G24" s="1"/>
      <c r="H24" s="1"/>
    </row>
    <row r="25" spans="1:11">
      <c r="D25" s="1"/>
      <c r="E25" s="1"/>
      <c r="F25" s="1"/>
      <c r="G25" s="1"/>
      <c r="H25" s="1"/>
    </row>
    <row r="26" spans="1:11">
      <c r="D26" s="1"/>
      <c r="E26" s="1"/>
      <c r="F26" s="1"/>
      <c r="G26" s="1"/>
      <c r="H26" s="1"/>
    </row>
    <row r="27" spans="1:11">
      <c r="D27" s="1"/>
      <c r="E27" s="1"/>
      <c r="F27" s="1"/>
      <c r="G27" s="1"/>
      <c r="H27" s="1"/>
    </row>
    <row r="28" spans="1:11">
      <c r="D28" s="1"/>
      <c r="E28" s="1"/>
      <c r="F28" s="1"/>
      <c r="G28" s="1"/>
      <c r="H28" s="1"/>
    </row>
    <row r="29" spans="1:11">
      <c r="D29" s="1"/>
      <c r="E29" s="1"/>
      <c r="F29" s="1"/>
      <c r="G29" s="1"/>
      <c r="H29" s="1"/>
    </row>
    <row r="30" spans="1:11">
      <c r="D30" s="1"/>
      <c r="E30" s="1"/>
      <c r="F30" s="1"/>
      <c r="G30" s="1"/>
      <c r="H30" s="1"/>
    </row>
    <row r="31" spans="1:11">
      <c r="D31" s="1"/>
      <c r="E31" s="1"/>
      <c r="F31" s="1"/>
      <c r="G31" s="1"/>
      <c r="H31" s="1"/>
    </row>
    <row r="32" spans="1:11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</sheetData>
  <sortState ref="A10:H23">
    <sortCondition ref="G10:G23"/>
    <sortCondition descending="1" ref="F10:F23"/>
    <sortCondition ref="E10:E23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4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91" bestFit="1" customWidth="1"/>
    <col min="8" max="8" width="11.42578125" style="26"/>
    <col min="9" max="16384" width="11.42578125" style="1"/>
  </cols>
  <sheetData>
    <row r="1" spans="1:16" ht="30.75">
      <c r="A1" s="231" t="str">
        <f>JUV!A1</f>
        <v>MIRAMAR</v>
      </c>
      <c r="B1" s="231"/>
      <c r="C1" s="231"/>
      <c r="D1" s="231"/>
      <c r="E1" s="231"/>
      <c r="F1" s="231"/>
    </row>
    <row r="2" spans="1:16" ht="23.25">
      <c r="A2" s="235" t="str">
        <f>JUV!A2</f>
        <v>LINKS</v>
      </c>
      <c r="B2" s="235"/>
      <c r="C2" s="235"/>
      <c r="D2" s="235"/>
      <c r="E2" s="235"/>
      <c r="F2" s="235"/>
    </row>
    <row r="3" spans="1:16" ht="19.5">
      <c r="A3" s="232" t="s">
        <v>7</v>
      </c>
      <c r="B3" s="232"/>
      <c r="C3" s="232"/>
      <c r="D3" s="232"/>
      <c r="E3" s="232"/>
      <c r="F3" s="232"/>
    </row>
    <row r="4" spans="1:16" ht="26.25">
      <c r="A4" s="233" t="s">
        <v>12</v>
      </c>
      <c r="B4" s="233"/>
      <c r="C4" s="233"/>
      <c r="D4" s="233"/>
      <c r="E4" s="233"/>
      <c r="F4" s="233"/>
    </row>
    <row r="5" spans="1:16" ht="19.5">
      <c r="A5" s="234" t="s">
        <v>14</v>
      </c>
      <c r="B5" s="234"/>
      <c r="C5" s="234"/>
      <c r="D5" s="234"/>
      <c r="E5" s="234"/>
      <c r="F5" s="234"/>
    </row>
    <row r="6" spans="1:16" ht="19.5">
      <c r="A6" s="227" t="str">
        <f>JUV!A6</f>
        <v>DOMINGO 19 DE SEPTIEMBRE DE 2021</v>
      </c>
      <c r="B6" s="227"/>
      <c r="C6" s="227"/>
      <c r="D6" s="227"/>
      <c r="E6" s="227"/>
      <c r="F6" s="227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37" t="s">
        <v>29</v>
      </c>
      <c r="B8" s="238"/>
      <c r="C8" s="238"/>
      <c r="D8" s="238"/>
      <c r="E8" s="238"/>
      <c r="F8" s="239"/>
    </row>
    <row r="9" spans="1:16" s="3" customFormat="1" ht="20.25" thickBot="1">
      <c r="A9" s="19" t="s">
        <v>0</v>
      </c>
      <c r="B9" s="77" t="s">
        <v>9</v>
      </c>
      <c r="C9" s="77" t="s">
        <v>21</v>
      </c>
      <c r="D9" s="78" t="s">
        <v>1</v>
      </c>
      <c r="E9" s="4" t="s">
        <v>4</v>
      </c>
      <c r="F9" s="4" t="s">
        <v>5</v>
      </c>
      <c r="G9" s="98"/>
      <c r="H9" s="26"/>
      <c r="K9" s="1"/>
      <c r="L9" s="1"/>
      <c r="M9" s="1"/>
      <c r="N9" s="1"/>
      <c r="O9" s="1"/>
      <c r="P9" s="1"/>
    </row>
    <row r="10" spans="1:16" ht="20.25" thickBot="1">
      <c r="A10" s="198" t="s">
        <v>243</v>
      </c>
      <c r="B10" s="36" t="s">
        <v>219</v>
      </c>
      <c r="C10" s="37">
        <v>40175</v>
      </c>
      <c r="D10" s="79">
        <v>11</v>
      </c>
      <c r="E10" s="187">
        <v>48</v>
      </c>
      <c r="F10" s="80">
        <f t="shared" ref="F10:F16" si="0">(E10-D10)</f>
        <v>37</v>
      </c>
      <c r="G10" s="99" t="s">
        <v>38</v>
      </c>
      <c r="J10" s="60"/>
      <c r="K10" s="60"/>
      <c r="L10" s="60"/>
      <c r="M10" s="60"/>
    </row>
    <row r="11" spans="1:16" ht="20.25" thickBot="1">
      <c r="A11" s="198" t="s">
        <v>244</v>
      </c>
      <c r="B11" s="36" t="s">
        <v>219</v>
      </c>
      <c r="C11" s="37">
        <v>39762</v>
      </c>
      <c r="D11" s="79">
        <v>14</v>
      </c>
      <c r="E11" s="187">
        <v>48</v>
      </c>
      <c r="F11" s="80">
        <f t="shared" si="0"/>
        <v>34</v>
      </c>
      <c r="G11" s="99" t="s">
        <v>39</v>
      </c>
      <c r="J11" s="60"/>
      <c r="K11" s="61"/>
      <c r="L11" s="61"/>
      <c r="M11" s="61"/>
      <c r="N11" s="61"/>
      <c r="O11" s="61"/>
    </row>
    <row r="12" spans="1:16" ht="20.25" thickBot="1">
      <c r="A12" s="76" t="s">
        <v>230</v>
      </c>
      <c r="B12" s="36" t="s">
        <v>218</v>
      </c>
      <c r="C12" s="37">
        <v>39994</v>
      </c>
      <c r="D12" s="79">
        <v>20</v>
      </c>
      <c r="E12" s="22">
        <v>53</v>
      </c>
      <c r="F12" s="188">
        <f t="shared" si="0"/>
        <v>33</v>
      </c>
      <c r="G12" s="99" t="s">
        <v>17</v>
      </c>
    </row>
    <row r="13" spans="1:16" ht="19.5">
      <c r="A13" s="76" t="s">
        <v>204</v>
      </c>
      <c r="B13" s="36" t="s">
        <v>216</v>
      </c>
      <c r="C13" s="37">
        <v>39774</v>
      </c>
      <c r="D13" s="79">
        <v>14</v>
      </c>
      <c r="E13" s="22">
        <v>53</v>
      </c>
      <c r="F13" s="80">
        <f t="shared" si="0"/>
        <v>39</v>
      </c>
      <c r="G13" s="98"/>
    </row>
    <row r="14" spans="1:16" ht="19.5">
      <c r="A14" s="76" t="s">
        <v>207</v>
      </c>
      <c r="B14" s="36" t="s">
        <v>217</v>
      </c>
      <c r="C14" s="37">
        <v>39777</v>
      </c>
      <c r="D14" s="79">
        <v>16</v>
      </c>
      <c r="E14" s="22">
        <v>57</v>
      </c>
      <c r="F14" s="80">
        <f t="shared" si="0"/>
        <v>41</v>
      </c>
    </row>
    <row r="15" spans="1:16" ht="19.5">
      <c r="A15" s="76" t="s">
        <v>203</v>
      </c>
      <c r="B15" s="36" t="s">
        <v>217</v>
      </c>
      <c r="C15" s="37">
        <v>39806</v>
      </c>
      <c r="D15" s="79">
        <v>0</v>
      </c>
      <c r="E15" s="22">
        <v>62</v>
      </c>
      <c r="F15" s="80">
        <f t="shared" si="0"/>
        <v>62</v>
      </c>
      <c r="G15" s="98"/>
    </row>
    <row r="16" spans="1:16" ht="19.5">
      <c r="A16" s="76" t="s">
        <v>206</v>
      </c>
      <c r="B16" s="36" t="s">
        <v>217</v>
      </c>
      <c r="C16" s="37">
        <v>40045</v>
      </c>
      <c r="D16" s="79">
        <v>0</v>
      </c>
      <c r="E16" s="22">
        <v>63</v>
      </c>
      <c r="F16" s="80">
        <f t="shared" si="0"/>
        <v>63</v>
      </c>
      <c r="G16" s="98"/>
    </row>
    <row r="17" spans="1:8" ht="20.25" thickBot="1">
      <c r="A17" s="194" t="s">
        <v>205</v>
      </c>
      <c r="B17" s="93" t="s">
        <v>222</v>
      </c>
      <c r="C17" s="94">
        <v>40039</v>
      </c>
      <c r="D17" s="195" t="s">
        <v>10</v>
      </c>
      <c r="E17" s="196" t="s">
        <v>10</v>
      </c>
      <c r="F17" s="197" t="s">
        <v>10</v>
      </c>
      <c r="G17" s="98"/>
    </row>
    <row r="18" spans="1:8" ht="19.5" thickBot="1">
      <c r="B18" s="1"/>
      <c r="C18" s="1"/>
      <c r="D18" s="1"/>
      <c r="E18" s="1"/>
      <c r="F18" s="1"/>
      <c r="H18" s="1"/>
    </row>
    <row r="19" spans="1:8" ht="20.25" thickBot="1">
      <c r="A19" s="224" t="s">
        <v>30</v>
      </c>
      <c r="B19" s="225"/>
      <c r="C19" s="225"/>
      <c r="D19" s="225"/>
      <c r="E19" s="225"/>
      <c r="F19" s="226"/>
    </row>
    <row r="20" spans="1:8" ht="20.25" thickBot="1">
      <c r="A20" s="19" t="s">
        <v>6</v>
      </c>
      <c r="B20" s="77" t="s">
        <v>9</v>
      </c>
      <c r="C20" s="77" t="s">
        <v>21</v>
      </c>
      <c r="D20" s="78" t="s">
        <v>1</v>
      </c>
      <c r="E20" s="4" t="s">
        <v>4</v>
      </c>
      <c r="F20" s="4" t="s">
        <v>5</v>
      </c>
    </row>
    <row r="21" spans="1:8" ht="20.25" thickBot="1">
      <c r="A21" s="76" t="s">
        <v>213</v>
      </c>
      <c r="B21" s="36" t="s">
        <v>218</v>
      </c>
      <c r="C21" s="37">
        <v>39631</v>
      </c>
      <c r="D21" s="79">
        <v>14</v>
      </c>
      <c r="E21" s="187">
        <v>62</v>
      </c>
      <c r="F21" s="80">
        <f>(E21-D21)</f>
        <v>48</v>
      </c>
      <c r="G21" s="99" t="s">
        <v>38</v>
      </c>
    </row>
    <row r="22" spans="1:8" ht="20.25" thickBot="1">
      <c r="A22" s="76" t="s">
        <v>214</v>
      </c>
      <c r="B22" s="36" t="s">
        <v>222</v>
      </c>
      <c r="C22" s="37">
        <v>39930</v>
      </c>
      <c r="D22" s="79">
        <v>27</v>
      </c>
      <c r="E22" s="187">
        <v>65</v>
      </c>
      <c r="F22" s="80">
        <f>(E22-D22)</f>
        <v>38</v>
      </c>
      <c r="G22" s="99" t="s">
        <v>39</v>
      </c>
    </row>
    <row r="23" spans="1:8" ht="20.25" thickBot="1">
      <c r="A23" s="76" t="s">
        <v>215</v>
      </c>
      <c r="B23" s="36" t="s">
        <v>227</v>
      </c>
      <c r="C23" s="37">
        <v>39750</v>
      </c>
      <c r="D23" s="79">
        <v>27</v>
      </c>
      <c r="E23" s="22">
        <v>66</v>
      </c>
      <c r="F23" s="188">
        <f>(E23-D23)</f>
        <v>39</v>
      </c>
      <c r="G23" s="99" t="s">
        <v>17</v>
      </c>
    </row>
    <row r="24" spans="1:8" ht="19.5">
      <c r="A24" s="76" t="s">
        <v>211</v>
      </c>
      <c r="B24" s="36" t="s">
        <v>219</v>
      </c>
      <c r="C24" s="37">
        <v>40087</v>
      </c>
      <c r="D24" s="79">
        <v>0</v>
      </c>
      <c r="E24" s="22">
        <v>66</v>
      </c>
      <c r="F24" s="80">
        <f>(E24-D24)</f>
        <v>66</v>
      </c>
    </row>
    <row r="25" spans="1:8" ht="20.25" thickBot="1">
      <c r="A25" s="92" t="s">
        <v>212</v>
      </c>
      <c r="B25" s="93" t="s">
        <v>217</v>
      </c>
      <c r="C25" s="94">
        <v>39580</v>
      </c>
      <c r="D25" s="95">
        <v>0</v>
      </c>
      <c r="E25" s="96">
        <v>75</v>
      </c>
      <c r="F25" s="97">
        <f>(E25-D25)</f>
        <v>75</v>
      </c>
    </row>
    <row r="26" spans="1:8">
      <c r="F26" s="1"/>
    </row>
    <row r="27" spans="1:8">
      <c r="F27" s="1"/>
    </row>
    <row r="28" spans="1:8">
      <c r="F28" s="1"/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</sheetData>
  <sortState ref="A21:F25">
    <sortCondition ref="E21:E25"/>
  </sortState>
  <mergeCells count="8">
    <mergeCell ref="A19:F19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82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91" customWidth="1"/>
    <col min="8" max="8" width="11.42578125" style="26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31" t="str">
        <f>JUV!A1</f>
        <v>MIRAMAR</v>
      </c>
      <c r="B1" s="231"/>
      <c r="C1" s="231"/>
      <c r="D1" s="231"/>
      <c r="E1" s="231"/>
      <c r="F1" s="231"/>
    </row>
    <row r="2" spans="1:23" ht="23.25">
      <c r="A2" s="235" t="str">
        <f>JUV!A2</f>
        <v>LINKS</v>
      </c>
      <c r="B2" s="235"/>
      <c r="C2" s="235"/>
      <c r="D2" s="235"/>
      <c r="E2" s="235"/>
      <c r="F2" s="235"/>
    </row>
    <row r="3" spans="1:23" ht="19.5">
      <c r="A3" s="232" t="s">
        <v>7</v>
      </c>
      <c r="B3" s="232"/>
      <c r="C3" s="232"/>
      <c r="D3" s="232"/>
      <c r="E3" s="232"/>
      <c r="F3" s="232"/>
    </row>
    <row r="4" spans="1:23" ht="26.25">
      <c r="A4" s="233" t="s">
        <v>12</v>
      </c>
      <c r="B4" s="233"/>
      <c r="C4" s="233"/>
      <c r="D4" s="233"/>
      <c r="E4" s="233"/>
      <c r="F4" s="233"/>
    </row>
    <row r="5" spans="1:23" ht="19.5">
      <c r="A5" s="234" t="s">
        <v>14</v>
      </c>
      <c r="B5" s="234"/>
      <c r="C5" s="234"/>
      <c r="D5" s="234"/>
      <c r="E5" s="234"/>
      <c r="F5" s="234"/>
    </row>
    <row r="6" spans="1:23" ht="19.5">
      <c r="A6" s="227" t="str">
        <f>JUV!A6</f>
        <v>DOMINGO 19 DE SEPTIEMBRE DE 2021</v>
      </c>
      <c r="B6" s="227"/>
      <c r="C6" s="227"/>
      <c r="D6" s="227"/>
      <c r="E6" s="227"/>
      <c r="F6" s="227"/>
    </row>
    <row r="7" spans="1:23" ht="20.25" thickBot="1">
      <c r="A7" s="10"/>
      <c r="B7" s="10"/>
      <c r="C7" s="10"/>
      <c r="D7" s="10"/>
      <c r="E7" s="10"/>
      <c r="F7" s="10"/>
    </row>
    <row r="8" spans="1:23" ht="20.25" thickBot="1">
      <c r="A8" s="237" t="s">
        <v>31</v>
      </c>
      <c r="B8" s="238"/>
      <c r="C8" s="238"/>
      <c r="D8" s="238"/>
      <c r="E8" s="238"/>
      <c r="F8" s="239"/>
    </row>
    <row r="9" spans="1:23" s="73" customFormat="1" ht="20.25" thickBot="1">
      <c r="A9" s="19" t="s">
        <v>0</v>
      </c>
      <c r="B9" s="77" t="s">
        <v>9</v>
      </c>
      <c r="C9" s="77" t="s">
        <v>21</v>
      </c>
      <c r="D9" s="78" t="s">
        <v>1</v>
      </c>
      <c r="E9" s="4" t="s">
        <v>4</v>
      </c>
      <c r="F9" s="4" t="s">
        <v>5</v>
      </c>
      <c r="G9" s="98"/>
      <c r="H9" s="26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</row>
    <row r="10" spans="1:23" ht="20.25" thickBot="1">
      <c r="A10" s="76" t="s">
        <v>138</v>
      </c>
      <c r="B10" s="36" t="s">
        <v>216</v>
      </c>
      <c r="C10" s="37">
        <v>40430</v>
      </c>
      <c r="D10" s="79">
        <v>6</v>
      </c>
      <c r="E10" s="187">
        <v>42</v>
      </c>
      <c r="F10" s="80">
        <f t="shared" ref="F10:F26" si="0">(E10-D10)</f>
        <v>36</v>
      </c>
      <c r="G10" s="106" t="s">
        <v>38</v>
      </c>
      <c r="J10" s="107"/>
      <c r="K10" s="240" t="s">
        <v>41</v>
      </c>
      <c r="L10" s="240"/>
      <c r="M10" s="240"/>
      <c r="N10" s="240"/>
      <c r="O10" s="240"/>
      <c r="P10" s="240"/>
      <c r="Q10" s="240"/>
      <c r="R10" s="240"/>
      <c r="S10" s="240"/>
      <c r="T10" s="107"/>
      <c r="U10" s="107"/>
      <c r="V10" s="107"/>
      <c r="W10" s="107"/>
    </row>
    <row r="11" spans="1:23" ht="20.25" thickBot="1">
      <c r="A11" s="76" t="s">
        <v>231</v>
      </c>
      <c r="B11" s="36" t="s">
        <v>223</v>
      </c>
      <c r="C11" s="37">
        <v>40437</v>
      </c>
      <c r="D11" s="79">
        <v>9</v>
      </c>
      <c r="E11" s="187">
        <v>44</v>
      </c>
      <c r="F11" s="80">
        <f t="shared" si="0"/>
        <v>35</v>
      </c>
      <c r="G11" s="99" t="s">
        <v>39</v>
      </c>
      <c r="J11" s="108" t="s">
        <v>0</v>
      </c>
      <c r="K11" s="108">
        <v>1</v>
      </c>
      <c r="L11" s="108">
        <v>2</v>
      </c>
      <c r="M11" s="108">
        <v>3</v>
      </c>
      <c r="N11" s="108">
        <v>4</v>
      </c>
      <c r="O11" s="108">
        <v>5</v>
      </c>
      <c r="P11" s="108">
        <v>6</v>
      </c>
      <c r="Q11" s="108">
        <v>7</v>
      </c>
      <c r="R11" s="108">
        <v>8</v>
      </c>
      <c r="S11" s="108">
        <v>9</v>
      </c>
      <c r="T11" s="109" t="s">
        <v>40</v>
      </c>
      <c r="U11" s="108" t="s">
        <v>4</v>
      </c>
      <c r="V11" s="108" t="s">
        <v>42</v>
      </c>
      <c r="W11" s="108" t="s">
        <v>43</v>
      </c>
    </row>
    <row r="12" spans="1:23" ht="20.25" thickBot="1">
      <c r="A12" s="76" t="s">
        <v>135</v>
      </c>
      <c r="B12" s="36" t="s">
        <v>217</v>
      </c>
      <c r="C12" s="37">
        <v>40518</v>
      </c>
      <c r="D12" s="79">
        <v>6</v>
      </c>
      <c r="E12" s="22">
        <v>46</v>
      </c>
      <c r="F12" s="80">
        <f t="shared" si="0"/>
        <v>40</v>
      </c>
      <c r="J12" s="110"/>
      <c r="K12" s="111"/>
      <c r="L12" s="111"/>
      <c r="M12" s="111"/>
      <c r="N12" s="112"/>
      <c r="O12" s="112"/>
      <c r="P12" s="112"/>
      <c r="Q12" s="112"/>
      <c r="R12" s="112"/>
      <c r="S12" s="112"/>
      <c r="T12" s="113"/>
      <c r="U12" s="111">
        <f>T12</f>
        <v>0</v>
      </c>
      <c r="V12" s="112">
        <f>SUM(N12:S12)-D12*0.6</f>
        <v>-3.5999999999999996</v>
      </c>
      <c r="W12" s="111">
        <f>SUM(Q12:S12)-D12*0.3</f>
        <v>-1.7999999999999998</v>
      </c>
    </row>
    <row r="13" spans="1:23" ht="20.25" thickBot="1">
      <c r="A13" s="76" t="s">
        <v>130</v>
      </c>
      <c r="B13" s="36" t="s">
        <v>227</v>
      </c>
      <c r="C13" s="37">
        <v>40373</v>
      </c>
      <c r="D13" s="79">
        <v>19</v>
      </c>
      <c r="E13" s="22">
        <v>48</v>
      </c>
      <c r="F13" s="188">
        <f t="shared" si="0"/>
        <v>29</v>
      </c>
      <c r="G13" s="99" t="s">
        <v>17</v>
      </c>
      <c r="J13" s="110"/>
      <c r="K13" s="111"/>
      <c r="L13" s="111"/>
      <c r="M13" s="111"/>
      <c r="N13" s="112"/>
      <c r="O13" s="112"/>
      <c r="P13" s="112"/>
      <c r="Q13" s="112"/>
      <c r="R13" s="112"/>
      <c r="S13" s="112"/>
      <c r="T13" s="113"/>
      <c r="U13" s="111">
        <f>T13</f>
        <v>0</v>
      </c>
      <c r="V13" s="112">
        <f>SUM(N13:S13)-D13*0.6</f>
        <v>-11.4</v>
      </c>
      <c r="W13" s="111">
        <f>SUM(Q13:S13)-D13*0.3</f>
        <v>-5.7</v>
      </c>
    </row>
    <row r="14" spans="1:23" ht="19.5">
      <c r="A14" s="76" t="s">
        <v>132</v>
      </c>
      <c r="B14" s="36" t="s">
        <v>222</v>
      </c>
      <c r="C14" s="37">
        <v>40451</v>
      </c>
      <c r="D14" s="79">
        <v>14</v>
      </c>
      <c r="E14" s="22">
        <v>49</v>
      </c>
      <c r="F14" s="80">
        <f t="shared" si="0"/>
        <v>35</v>
      </c>
      <c r="G14" s="98"/>
    </row>
    <row r="15" spans="1:23" ht="19.5">
      <c r="A15" s="76" t="s">
        <v>137</v>
      </c>
      <c r="B15" s="36" t="s">
        <v>220</v>
      </c>
      <c r="C15" s="37">
        <v>40522</v>
      </c>
      <c r="D15" s="79">
        <v>15</v>
      </c>
      <c r="E15" s="22">
        <v>50</v>
      </c>
      <c r="F15" s="80">
        <f t="shared" si="0"/>
        <v>35</v>
      </c>
      <c r="G15" s="98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spans="1:23" ht="19.5">
      <c r="A16" s="76" t="s">
        <v>133</v>
      </c>
      <c r="B16" s="36" t="s">
        <v>227</v>
      </c>
      <c r="C16" s="37">
        <v>40532</v>
      </c>
      <c r="D16" s="79">
        <v>15</v>
      </c>
      <c r="E16" s="22">
        <v>51</v>
      </c>
      <c r="F16" s="80">
        <f t="shared" si="0"/>
        <v>36</v>
      </c>
      <c r="G16" s="98"/>
      <c r="J16"/>
    </row>
    <row r="17" spans="1:10" ht="19.5">
      <c r="A17" s="76" t="s">
        <v>136</v>
      </c>
      <c r="B17" s="36" t="s">
        <v>219</v>
      </c>
      <c r="C17" s="37">
        <v>40280</v>
      </c>
      <c r="D17" s="79">
        <v>20</v>
      </c>
      <c r="E17" s="22">
        <v>52</v>
      </c>
      <c r="F17" s="80">
        <f t="shared" si="0"/>
        <v>32</v>
      </c>
    </row>
    <row r="18" spans="1:10" ht="19.5">
      <c r="A18" s="76" t="s">
        <v>131</v>
      </c>
      <c r="B18" s="36" t="s">
        <v>217</v>
      </c>
      <c r="C18" s="37">
        <v>40786</v>
      </c>
      <c r="D18" s="79">
        <v>17</v>
      </c>
      <c r="E18" s="22">
        <v>52</v>
      </c>
      <c r="F18" s="80">
        <f t="shared" si="0"/>
        <v>35</v>
      </c>
      <c r="G18" s="98"/>
    </row>
    <row r="19" spans="1:10" ht="19.5">
      <c r="A19" s="76" t="s">
        <v>128</v>
      </c>
      <c r="B19" s="36" t="s">
        <v>232</v>
      </c>
      <c r="C19" s="37">
        <v>40469</v>
      </c>
      <c r="D19" s="79">
        <v>20</v>
      </c>
      <c r="E19" s="22">
        <v>52</v>
      </c>
      <c r="F19" s="80">
        <f t="shared" si="0"/>
        <v>32</v>
      </c>
      <c r="G19" s="98"/>
    </row>
    <row r="20" spans="1:10" ht="19.5">
      <c r="A20" s="76" t="s">
        <v>134</v>
      </c>
      <c r="B20" s="36" t="s">
        <v>216</v>
      </c>
      <c r="C20" s="37">
        <v>40558</v>
      </c>
      <c r="D20" s="79">
        <v>15</v>
      </c>
      <c r="E20" s="22">
        <v>54</v>
      </c>
      <c r="F20" s="80">
        <f t="shared" si="0"/>
        <v>39</v>
      </c>
      <c r="G20" s="115"/>
    </row>
    <row r="21" spans="1:10" ht="19.5">
      <c r="A21" s="76" t="s">
        <v>129</v>
      </c>
      <c r="B21" s="36" t="s">
        <v>227</v>
      </c>
      <c r="C21" s="37">
        <v>40397</v>
      </c>
      <c r="D21" s="79">
        <v>20</v>
      </c>
      <c r="E21" s="22">
        <v>61</v>
      </c>
      <c r="F21" s="80">
        <f t="shared" si="0"/>
        <v>41</v>
      </c>
      <c r="G21" s="115"/>
    </row>
    <row r="22" spans="1:10" ht="19.5">
      <c r="A22" s="76" t="s">
        <v>125</v>
      </c>
      <c r="B22" s="36" t="s">
        <v>220</v>
      </c>
      <c r="C22" s="37">
        <v>40283</v>
      </c>
      <c r="D22" s="79">
        <v>18</v>
      </c>
      <c r="E22" s="22">
        <v>66</v>
      </c>
      <c r="F22" s="80">
        <f t="shared" si="0"/>
        <v>48</v>
      </c>
      <c r="G22" s="115"/>
    </row>
    <row r="23" spans="1:10" ht="19.5">
      <c r="A23" s="76" t="s">
        <v>127</v>
      </c>
      <c r="B23" s="36" t="s">
        <v>217</v>
      </c>
      <c r="C23" s="37">
        <v>40235</v>
      </c>
      <c r="D23" s="79">
        <v>0</v>
      </c>
      <c r="E23" s="22">
        <v>74</v>
      </c>
      <c r="F23" s="80">
        <f t="shared" si="0"/>
        <v>74</v>
      </c>
      <c r="G23" s="115"/>
    </row>
    <row r="24" spans="1:10" ht="19.5">
      <c r="A24" s="76" t="s">
        <v>126</v>
      </c>
      <c r="B24" s="36" t="s">
        <v>217</v>
      </c>
      <c r="C24" s="37">
        <v>40422</v>
      </c>
      <c r="D24" s="79">
        <v>0</v>
      </c>
      <c r="E24" s="22">
        <v>77</v>
      </c>
      <c r="F24" s="80">
        <f t="shared" si="0"/>
        <v>77</v>
      </c>
      <c r="G24" s="115"/>
    </row>
    <row r="25" spans="1:10" ht="19.5">
      <c r="A25" s="76" t="s">
        <v>122</v>
      </c>
      <c r="B25" s="36" t="s">
        <v>219</v>
      </c>
      <c r="C25" s="37">
        <v>40634</v>
      </c>
      <c r="D25" s="79">
        <v>0</v>
      </c>
      <c r="E25" s="22">
        <v>77</v>
      </c>
      <c r="F25" s="80">
        <f t="shared" si="0"/>
        <v>77</v>
      </c>
      <c r="G25" s="115"/>
    </row>
    <row r="26" spans="1:10" ht="19.5">
      <c r="A26" s="76" t="s">
        <v>123</v>
      </c>
      <c r="B26" s="36" t="s">
        <v>217</v>
      </c>
      <c r="C26" s="37">
        <v>40210</v>
      </c>
      <c r="D26" s="79">
        <v>0</v>
      </c>
      <c r="E26" s="22">
        <v>80</v>
      </c>
      <c r="F26" s="80">
        <f t="shared" si="0"/>
        <v>80</v>
      </c>
      <c r="G26" s="98"/>
    </row>
    <row r="27" spans="1:10" ht="19.5">
      <c r="A27" s="191" t="s">
        <v>121</v>
      </c>
      <c r="B27" s="36" t="s">
        <v>219</v>
      </c>
      <c r="C27" s="37">
        <v>40818</v>
      </c>
      <c r="D27" s="79">
        <v>0</v>
      </c>
      <c r="E27" s="192" t="s">
        <v>10</v>
      </c>
      <c r="F27" s="193" t="s">
        <v>10</v>
      </c>
      <c r="G27" s="98"/>
    </row>
    <row r="28" spans="1:10" ht="20.25" thickBot="1">
      <c r="A28" s="92" t="s">
        <v>124</v>
      </c>
      <c r="B28" s="93" t="s">
        <v>227</v>
      </c>
      <c r="C28" s="94">
        <v>40614</v>
      </c>
      <c r="D28" s="95">
        <v>20</v>
      </c>
      <c r="E28" s="96" t="s">
        <v>250</v>
      </c>
      <c r="F28" s="197" t="s">
        <v>10</v>
      </c>
      <c r="G28" s="98"/>
    </row>
    <row r="29" spans="1:10" ht="19.5" thickBot="1">
      <c r="B29" s="1"/>
      <c r="C29" s="1"/>
      <c r="D29" s="1"/>
      <c r="E29" s="1"/>
      <c r="F29" s="1"/>
      <c r="H29" s="1"/>
      <c r="J29"/>
    </row>
    <row r="30" spans="1:10" ht="20.25" thickBot="1">
      <c r="A30" s="224" t="s">
        <v>32</v>
      </c>
      <c r="B30" s="225"/>
      <c r="C30" s="225"/>
      <c r="D30" s="225"/>
      <c r="E30" s="225"/>
      <c r="F30" s="226"/>
      <c r="J30"/>
    </row>
    <row r="31" spans="1:10" ht="20.25" thickBot="1">
      <c r="A31" s="19" t="s">
        <v>0</v>
      </c>
      <c r="B31" s="77" t="s">
        <v>9</v>
      </c>
      <c r="C31" s="77" t="s">
        <v>21</v>
      </c>
      <c r="D31" s="78" t="s">
        <v>1</v>
      </c>
      <c r="E31" s="4" t="s">
        <v>4</v>
      </c>
      <c r="F31" s="4" t="s">
        <v>5</v>
      </c>
      <c r="J31"/>
    </row>
    <row r="32" spans="1:10" ht="20.25" thickBot="1">
      <c r="A32" s="76" t="s">
        <v>233</v>
      </c>
      <c r="B32" s="36" t="s">
        <v>218</v>
      </c>
      <c r="C32" s="37">
        <v>40439</v>
      </c>
      <c r="D32" s="79">
        <v>9</v>
      </c>
      <c r="E32" s="187">
        <v>45</v>
      </c>
      <c r="F32" s="80">
        <f t="shared" ref="F32:F37" si="1">(E32-D32)</f>
        <v>36</v>
      </c>
      <c r="G32" s="99" t="s">
        <v>38</v>
      </c>
      <c r="J32"/>
    </row>
    <row r="33" spans="1:10" ht="20.25" thickBot="1">
      <c r="A33" s="76" t="s">
        <v>144</v>
      </c>
      <c r="B33" s="36" t="s">
        <v>220</v>
      </c>
      <c r="C33" s="37">
        <v>40616</v>
      </c>
      <c r="D33" s="79">
        <v>23</v>
      </c>
      <c r="E33" s="187">
        <v>56</v>
      </c>
      <c r="F33" s="80">
        <f t="shared" si="1"/>
        <v>33</v>
      </c>
      <c r="G33" s="99" t="s">
        <v>39</v>
      </c>
      <c r="J33"/>
    </row>
    <row r="34" spans="1:10" ht="20.25" thickBot="1">
      <c r="A34" s="76" t="s">
        <v>251</v>
      </c>
      <c r="B34" s="36" t="s">
        <v>220</v>
      </c>
      <c r="C34" s="37">
        <v>40415</v>
      </c>
      <c r="D34" s="79">
        <v>24</v>
      </c>
      <c r="E34" s="22">
        <v>56</v>
      </c>
      <c r="F34" s="188">
        <f t="shared" si="1"/>
        <v>32</v>
      </c>
      <c r="G34" s="99" t="s">
        <v>17</v>
      </c>
    </row>
    <row r="35" spans="1:10" ht="19.5">
      <c r="A35" s="76" t="s">
        <v>142</v>
      </c>
      <c r="B35" s="36" t="s">
        <v>223</v>
      </c>
      <c r="C35" s="37">
        <v>40470</v>
      </c>
      <c r="D35" s="79">
        <v>23</v>
      </c>
      <c r="E35" s="22">
        <v>59</v>
      </c>
      <c r="F35" s="80">
        <f t="shared" si="1"/>
        <v>36</v>
      </c>
      <c r="J35"/>
    </row>
    <row r="36" spans="1:10" ht="19.5">
      <c r="A36" s="76" t="s">
        <v>141</v>
      </c>
      <c r="B36" s="36" t="s">
        <v>227</v>
      </c>
      <c r="C36" s="37">
        <v>40200</v>
      </c>
      <c r="D36" s="79">
        <v>24</v>
      </c>
      <c r="E36" s="22">
        <v>78</v>
      </c>
      <c r="F36" s="80">
        <f t="shared" si="1"/>
        <v>54</v>
      </c>
      <c r="J36"/>
    </row>
    <row r="37" spans="1:10" ht="20.25" thickBot="1">
      <c r="A37" s="92" t="s">
        <v>234</v>
      </c>
      <c r="B37" s="93" t="s">
        <v>222</v>
      </c>
      <c r="C37" s="94">
        <v>40267</v>
      </c>
      <c r="D37" s="95">
        <v>24</v>
      </c>
      <c r="E37" s="96">
        <v>81</v>
      </c>
      <c r="F37" s="97">
        <f t="shared" si="1"/>
        <v>57</v>
      </c>
      <c r="J37"/>
    </row>
    <row r="38" spans="1:10">
      <c r="F38" s="1"/>
      <c r="J38"/>
    </row>
    <row r="39" spans="1:10">
      <c r="F39" s="1"/>
      <c r="J39"/>
    </row>
    <row r="40" spans="1:10">
      <c r="F40" s="1"/>
      <c r="J40"/>
    </row>
    <row r="41" spans="1:10">
      <c r="F41" s="1"/>
      <c r="J41"/>
    </row>
    <row r="42" spans="1:10">
      <c r="F42" s="1"/>
      <c r="J42"/>
    </row>
    <row r="43" spans="1:10">
      <c r="F43" s="1"/>
      <c r="J43"/>
    </row>
    <row r="44" spans="1:10">
      <c r="F44" s="1"/>
      <c r="J44"/>
    </row>
    <row r="45" spans="1:10">
      <c r="F45" s="1"/>
      <c r="J45"/>
    </row>
    <row r="46" spans="1:10">
      <c r="F46" s="1"/>
      <c r="J46"/>
    </row>
    <row r="47" spans="1:10">
      <c r="F47" s="1"/>
      <c r="J47"/>
    </row>
    <row r="48" spans="1:10">
      <c r="F48" s="1"/>
      <c r="J48"/>
    </row>
    <row r="49" spans="6:10">
      <c r="F49" s="1"/>
      <c r="J49"/>
    </row>
    <row r="50" spans="6:10">
      <c r="F50" s="1"/>
    </row>
    <row r="51" spans="6:10">
      <c r="F51" s="1"/>
    </row>
    <row r="52" spans="6:10">
      <c r="F52" s="1"/>
    </row>
    <row r="53" spans="6:10">
      <c r="F53" s="1"/>
    </row>
    <row r="54" spans="6:10">
      <c r="F54" s="1"/>
    </row>
    <row r="55" spans="6:10">
      <c r="F55" s="1"/>
    </row>
    <row r="56" spans="6:10">
      <c r="F56" s="1"/>
    </row>
    <row r="57" spans="6:10">
      <c r="F57" s="1"/>
    </row>
    <row r="58" spans="6:10">
      <c r="F58" s="1"/>
    </row>
    <row r="59" spans="6:10">
      <c r="F59" s="1"/>
    </row>
    <row r="60" spans="6:10">
      <c r="F60" s="1"/>
    </row>
    <row r="61" spans="6:10">
      <c r="F61" s="1"/>
    </row>
    <row r="62" spans="6:10">
      <c r="F62" s="1"/>
    </row>
    <row r="63" spans="6:10">
      <c r="F63" s="1"/>
    </row>
    <row r="64" spans="6:10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</sheetData>
  <sortState ref="A32:F37">
    <sortCondition ref="E32:E37"/>
  </sortState>
  <mergeCells count="9">
    <mergeCell ref="K10:S10"/>
    <mergeCell ref="A30:F30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6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31" t="str">
        <f>JUV!A1</f>
        <v>MIRAMAR</v>
      </c>
      <c r="B1" s="231"/>
      <c r="C1" s="231"/>
      <c r="D1" s="231"/>
      <c r="E1" s="231"/>
      <c r="F1" s="231"/>
    </row>
    <row r="2" spans="1:7" ht="23.25">
      <c r="A2" s="235" t="str">
        <f>JUV!A2</f>
        <v>LINKS</v>
      </c>
      <c r="B2" s="235"/>
      <c r="C2" s="235"/>
      <c r="D2" s="235"/>
      <c r="E2" s="235"/>
      <c r="F2" s="235"/>
    </row>
    <row r="3" spans="1:7" ht="19.5">
      <c r="A3" s="232" t="s">
        <v>7</v>
      </c>
      <c r="B3" s="232"/>
      <c r="C3" s="232"/>
      <c r="D3" s="232"/>
      <c r="E3" s="232"/>
      <c r="F3" s="232"/>
    </row>
    <row r="4" spans="1:7" ht="26.25">
      <c r="A4" s="233" t="s">
        <v>12</v>
      </c>
      <c r="B4" s="233"/>
      <c r="C4" s="233"/>
      <c r="D4" s="233"/>
      <c r="E4" s="233"/>
      <c r="F4" s="233"/>
    </row>
    <row r="5" spans="1:7" ht="19.5">
      <c r="A5" s="234" t="s">
        <v>14</v>
      </c>
      <c r="B5" s="234"/>
      <c r="C5" s="234"/>
      <c r="D5" s="234"/>
      <c r="E5" s="234"/>
      <c r="F5" s="234"/>
    </row>
    <row r="6" spans="1:7" ht="19.5">
      <c r="A6" s="227" t="str">
        <f>JUV!A6</f>
        <v>DOMINGO 19 DE SEPTIEMBRE DE 2021</v>
      </c>
      <c r="B6" s="227"/>
      <c r="C6" s="227"/>
      <c r="D6" s="227"/>
      <c r="E6" s="227"/>
      <c r="F6" s="227"/>
    </row>
    <row r="7" spans="1:7" ht="20.25" thickBot="1">
      <c r="A7" s="10"/>
      <c r="B7" s="10"/>
      <c r="C7" s="10"/>
      <c r="D7" s="10"/>
      <c r="E7" s="10"/>
      <c r="F7" s="10"/>
    </row>
    <row r="8" spans="1:7" ht="20.25" thickBot="1">
      <c r="A8" s="237" t="s">
        <v>35</v>
      </c>
      <c r="B8" s="238"/>
      <c r="C8" s="238"/>
      <c r="D8" s="238"/>
      <c r="E8" s="238"/>
      <c r="F8" s="239"/>
    </row>
    <row r="9" spans="1:7" s="73" customFormat="1" ht="20.25" thickBot="1">
      <c r="A9" s="19" t="s">
        <v>0</v>
      </c>
      <c r="B9" s="77" t="s">
        <v>9</v>
      </c>
      <c r="C9" s="77" t="s">
        <v>21</v>
      </c>
      <c r="D9" s="78" t="s">
        <v>1</v>
      </c>
      <c r="E9" s="4" t="s">
        <v>4</v>
      </c>
      <c r="F9" s="4" t="s">
        <v>5</v>
      </c>
    </row>
    <row r="10" spans="1:7" ht="20.25" thickBot="1">
      <c r="A10" s="76" t="s">
        <v>149</v>
      </c>
      <c r="B10" s="36" t="s">
        <v>217</v>
      </c>
      <c r="C10" s="37">
        <v>41277</v>
      </c>
      <c r="D10" s="79">
        <v>-6</v>
      </c>
      <c r="E10" s="187">
        <v>35</v>
      </c>
      <c r="F10" s="80">
        <f t="shared" ref="F10:F25" si="0">(E10-D10)</f>
        <v>41</v>
      </c>
      <c r="G10" s="99" t="s">
        <v>38</v>
      </c>
    </row>
    <row r="11" spans="1:7" ht="20.25" thickBot="1">
      <c r="A11" s="76" t="s">
        <v>148</v>
      </c>
      <c r="B11" s="36" t="s">
        <v>220</v>
      </c>
      <c r="C11" s="37">
        <v>41123</v>
      </c>
      <c r="D11" s="79">
        <v>8</v>
      </c>
      <c r="E11" s="187">
        <v>46</v>
      </c>
      <c r="F11" s="80">
        <f t="shared" si="0"/>
        <v>38</v>
      </c>
      <c r="G11" s="106" t="s">
        <v>39</v>
      </c>
    </row>
    <row r="12" spans="1:7" ht="20.25" thickBot="1">
      <c r="A12" s="76" t="s">
        <v>158</v>
      </c>
      <c r="B12" s="36" t="s">
        <v>227</v>
      </c>
      <c r="C12" s="37">
        <v>41174</v>
      </c>
      <c r="D12" s="79">
        <v>14</v>
      </c>
      <c r="E12" s="22">
        <v>47</v>
      </c>
      <c r="F12" s="188">
        <f t="shared" si="0"/>
        <v>33</v>
      </c>
      <c r="G12" s="99" t="s">
        <v>17</v>
      </c>
    </row>
    <row r="13" spans="1:7" ht="19.5">
      <c r="A13" s="76" t="s">
        <v>154</v>
      </c>
      <c r="B13" s="36" t="s">
        <v>223</v>
      </c>
      <c r="C13" s="37">
        <v>41308</v>
      </c>
      <c r="D13" s="79">
        <v>0</v>
      </c>
      <c r="E13" s="22">
        <v>49</v>
      </c>
      <c r="F13" s="80">
        <f t="shared" si="0"/>
        <v>49</v>
      </c>
    </row>
    <row r="14" spans="1:7" ht="19.5">
      <c r="A14" s="76" t="s">
        <v>236</v>
      </c>
      <c r="B14" s="36" t="s">
        <v>223</v>
      </c>
      <c r="C14" s="37">
        <v>41012</v>
      </c>
      <c r="D14" s="79">
        <v>17</v>
      </c>
      <c r="E14" s="22">
        <v>51</v>
      </c>
      <c r="F14" s="80">
        <f t="shared" si="0"/>
        <v>34</v>
      </c>
    </row>
    <row r="15" spans="1:7" ht="19.5">
      <c r="A15" s="76" t="s">
        <v>150</v>
      </c>
      <c r="B15" s="36" t="s">
        <v>217</v>
      </c>
      <c r="C15" s="37">
        <v>41139</v>
      </c>
      <c r="D15" s="79">
        <v>14</v>
      </c>
      <c r="E15" s="22">
        <v>51</v>
      </c>
      <c r="F15" s="80">
        <f t="shared" si="0"/>
        <v>37</v>
      </c>
      <c r="G15" s="86"/>
    </row>
    <row r="16" spans="1:7" ht="19.5">
      <c r="A16" s="76" t="s">
        <v>147</v>
      </c>
      <c r="B16" s="36" t="s">
        <v>216</v>
      </c>
      <c r="C16" s="37">
        <v>41137</v>
      </c>
      <c r="D16" s="79">
        <v>9</v>
      </c>
      <c r="E16" s="22">
        <v>53</v>
      </c>
      <c r="F16" s="80">
        <f t="shared" si="0"/>
        <v>44</v>
      </c>
      <c r="G16" s="26"/>
    </row>
    <row r="17" spans="1:7" ht="19.5">
      <c r="A17" s="76" t="s">
        <v>160</v>
      </c>
      <c r="B17" s="36" t="s">
        <v>223</v>
      </c>
      <c r="C17" s="37">
        <v>41031</v>
      </c>
      <c r="D17" s="79">
        <v>0</v>
      </c>
      <c r="E17" s="22">
        <v>54</v>
      </c>
      <c r="F17" s="80">
        <f t="shared" si="0"/>
        <v>54</v>
      </c>
      <c r="G17" s="86"/>
    </row>
    <row r="18" spans="1:7" ht="19.5">
      <c r="A18" s="76" t="s">
        <v>235</v>
      </c>
      <c r="B18" s="36" t="s">
        <v>223</v>
      </c>
      <c r="C18" s="37">
        <v>41730</v>
      </c>
      <c r="D18" s="79">
        <v>15</v>
      </c>
      <c r="E18" s="22">
        <v>55</v>
      </c>
      <c r="F18" s="80">
        <f t="shared" si="0"/>
        <v>40</v>
      </c>
      <c r="G18" s="114"/>
    </row>
    <row r="19" spans="1:7" ht="19.5">
      <c r="A19" s="76" t="s">
        <v>155</v>
      </c>
      <c r="B19" s="36" t="s">
        <v>223</v>
      </c>
      <c r="C19" s="37">
        <v>41184</v>
      </c>
      <c r="D19" s="79">
        <v>19</v>
      </c>
      <c r="E19" s="22">
        <v>57</v>
      </c>
      <c r="F19" s="80">
        <f t="shared" si="0"/>
        <v>38</v>
      </c>
      <c r="G19" s="114"/>
    </row>
    <row r="20" spans="1:7" ht="19.5">
      <c r="A20" s="76" t="s">
        <v>159</v>
      </c>
      <c r="B20" s="36" t="s">
        <v>217</v>
      </c>
      <c r="C20" s="37">
        <v>41197</v>
      </c>
      <c r="D20" s="79">
        <v>19</v>
      </c>
      <c r="E20" s="22">
        <v>57</v>
      </c>
      <c r="F20" s="80">
        <f t="shared" si="0"/>
        <v>38</v>
      </c>
      <c r="G20" s="114"/>
    </row>
    <row r="21" spans="1:7" ht="19.5">
      <c r="A21" s="76" t="s">
        <v>237</v>
      </c>
      <c r="B21" s="36" t="s">
        <v>232</v>
      </c>
      <c r="C21" s="37">
        <v>41068</v>
      </c>
      <c r="D21" s="79">
        <v>19</v>
      </c>
      <c r="E21" s="22">
        <v>58</v>
      </c>
      <c r="F21" s="80">
        <f t="shared" si="0"/>
        <v>39</v>
      </c>
      <c r="G21" s="114"/>
    </row>
    <row r="22" spans="1:7" ht="19.5">
      <c r="A22" s="76" t="s">
        <v>153</v>
      </c>
      <c r="B22" s="36" t="s">
        <v>217</v>
      </c>
      <c r="C22" s="37">
        <v>41409</v>
      </c>
      <c r="D22" s="79">
        <v>0</v>
      </c>
      <c r="E22" s="22">
        <v>61</v>
      </c>
      <c r="F22" s="80">
        <f t="shared" si="0"/>
        <v>61</v>
      </c>
      <c r="G22" s="114"/>
    </row>
    <row r="23" spans="1:7" ht="19.5">
      <c r="A23" s="76" t="s">
        <v>161</v>
      </c>
      <c r="B23" s="36" t="s">
        <v>219</v>
      </c>
      <c r="C23" s="37">
        <v>41592</v>
      </c>
      <c r="D23" s="79">
        <v>0</v>
      </c>
      <c r="E23" s="22">
        <v>64</v>
      </c>
      <c r="F23" s="80">
        <f t="shared" si="0"/>
        <v>64</v>
      </c>
      <c r="G23" s="114"/>
    </row>
    <row r="24" spans="1:7" ht="19.5">
      <c r="A24" s="76" t="s">
        <v>162</v>
      </c>
      <c r="B24" s="36" t="s">
        <v>223</v>
      </c>
      <c r="C24" s="37">
        <v>41025</v>
      </c>
      <c r="D24" s="79">
        <v>0</v>
      </c>
      <c r="E24" s="22">
        <v>72</v>
      </c>
      <c r="F24" s="80">
        <f t="shared" si="0"/>
        <v>72</v>
      </c>
      <c r="G24" s="114"/>
    </row>
    <row r="25" spans="1:7" ht="20.25" thickBot="1">
      <c r="A25" s="92" t="s">
        <v>156</v>
      </c>
      <c r="B25" s="93" t="s">
        <v>222</v>
      </c>
      <c r="C25" s="94">
        <v>40954</v>
      </c>
      <c r="D25" s="95">
        <v>19</v>
      </c>
      <c r="E25" s="96">
        <v>76</v>
      </c>
      <c r="F25" s="97">
        <f t="shared" si="0"/>
        <v>57</v>
      </c>
      <c r="G25" s="86"/>
    </row>
    <row r="26" spans="1:7" ht="19.5" thickBot="1">
      <c r="A26" s="87"/>
      <c r="B26" s="88"/>
      <c r="C26" s="89"/>
      <c r="D26" s="90"/>
      <c r="E26" s="1"/>
      <c r="F26" s="1"/>
    </row>
    <row r="27" spans="1:7" ht="20.25" thickBot="1">
      <c r="A27" s="224" t="s">
        <v>36</v>
      </c>
      <c r="B27" s="225"/>
      <c r="C27" s="225"/>
      <c r="D27" s="225"/>
      <c r="E27" s="225"/>
      <c r="F27" s="226"/>
    </row>
    <row r="28" spans="1:7" ht="20.25" thickBot="1">
      <c r="A28" s="19" t="s">
        <v>0</v>
      </c>
      <c r="B28" s="77" t="s">
        <v>9</v>
      </c>
      <c r="C28" s="77" t="s">
        <v>21</v>
      </c>
      <c r="D28" s="78" t="s">
        <v>1</v>
      </c>
      <c r="E28" s="4" t="s">
        <v>4</v>
      </c>
      <c r="F28" s="4" t="s">
        <v>5</v>
      </c>
    </row>
    <row r="29" spans="1:7" ht="20.25" thickBot="1">
      <c r="A29" s="76" t="s">
        <v>238</v>
      </c>
      <c r="B29" s="36" t="s">
        <v>223</v>
      </c>
      <c r="C29" s="37">
        <v>40917</v>
      </c>
      <c r="D29" s="79">
        <v>14</v>
      </c>
      <c r="E29" s="187">
        <v>43</v>
      </c>
      <c r="F29" s="80">
        <f t="shared" ref="F29:F37" si="1">(E29-D29)</f>
        <v>29</v>
      </c>
      <c r="G29" s="99" t="s">
        <v>38</v>
      </c>
    </row>
    <row r="30" spans="1:7" ht="20.25" thickBot="1">
      <c r="A30" s="76" t="s">
        <v>168</v>
      </c>
      <c r="B30" s="36" t="s">
        <v>219</v>
      </c>
      <c r="C30" s="37">
        <v>40984</v>
      </c>
      <c r="D30" s="79">
        <v>0</v>
      </c>
      <c r="E30" s="187">
        <v>54</v>
      </c>
      <c r="F30" s="80">
        <f t="shared" si="1"/>
        <v>54</v>
      </c>
      <c r="G30" s="99" t="s">
        <v>39</v>
      </c>
    </row>
    <row r="31" spans="1:7" ht="20.25" thickBot="1">
      <c r="A31" s="76" t="s">
        <v>164</v>
      </c>
      <c r="B31" s="36" t="s">
        <v>220</v>
      </c>
      <c r="C31" s="37">
        <v>41055</v>
      </c>
      <c r="D31" s="79">
        <v>22</v>
      </c>
      <c r="E31" s="22">
        <v>56</v>
      </c>
      <c r="F31" s="188">
        <f t="shared" si="1"/>
        <v>34</v>
      </c>
      <c r="G31" s="106" t="s">
        <v>17</v>
      </c>
    </row>
    <row r="32" spans="1:7" ht="19.5">
      <c r="A32" s="76" t="s">
        <v>171</v>
      </c>
      <c r="B32" s="36" t="s">
        <v>223</v>
      </c>
      <c r="C32" s="37">
        <v>41082</v>
      </c>
      <c r="D32" s="79">
        <v>21</v>
      </c>
      <c r="E32" s="22">
        <v>61</v>
      </c>
      <c r="F32" s="80">
        <f t="shared" si="1"/>
        <v>40</v>
      </c>
    </row>
    <row r="33" spans="1:7" ht="19.5">
      <c r="A33" s="76" t="s">
        <v>169</v>
      </c>
      <c r="B33" s="36" t="s">
        <v>219</v>
      </c>
      <c r="C33" s="37">
        <v>42732</v>
      </c>
      <c r="D33" s="79">
        <v>0</v>
      </c>
      <c r="E33" s="22">
        <v>61</v>
      </c>
      <c r="F33" s="80">
        <f t="shared" si="1"/>
        <v>61</v>
      </c>
    </row>
    <row r="34" spans="1:7" ht="19.5">
      <c r="A34" s="76" t="s">
        <v>170</v>
      </c>
      <c r="B34" s="36" t="s">
        <v>220</v>
      </c>
      <c r="C34" s="37">
        <v>41073</v>
      </c>
      <c r="D34" s="79">
        <v>22</v>
      </c>
      <c r="E34" s="22">
        <v>66</v>
      </c>
      <c r="F34" s="80">
        <f t="shared" si="1"/>
        <v>44</v>
      </c>
    </row>
    <row r="35" spans="1:7" ht="19.5">
      <c r="A35" s="76" t="s">
        <v>172</v>
      </c>
      <c r="B35" s="36" t="s">
        <v>222</v>
      </c>
      <c r="C35" s="37">
        <v>41885</v>
      </c>
      <c r="D35" s="79">
        <v>0</v>
      </c>
      <c r="E35" s="22">
        <v>74</v>
      </c>
      <c r="F35" s="80">
        <f t="shared" si="1"/>
        <v>74</v>
      </c>
      <c r="G35" s="26"/>
    </row>
    <row r="36" spans="1:7" ht="19.5">
      <c r="A36" s="76" t="s">
        <v>166</v>
      </c>
      <c r="B36" s="36" t="s">
        <v>220</v>
      </c>
      <c r="C36" s="37">
        <v>41423</v>
      </c>
      <c r="D36" s="79">
        <v>22</v>
      </c>
      <c r="E36" s="22">
        <v>77</v>
      </c>
      <c r="F36" s="80">
        <f t="shared" si="1"/>
        <v>55</v>
      </c>
    </row>
    <row r="37" spans="1:7" ht="19.5">
      <c r="A37" s="76" t="s">
        <v>173</v>
      </c>
      <c r="B37" s="36" t="s">
        <v>227</v>
      </c>
      <c r="C37" s="37">
        <v>41369</v>
      </c>
      <c r="D37" s="79">
        <v>22</v>
      </c>
      <c r="E37" s="22">
        <v>83</v>
      </c>
      <c r="F37" s="80">
        <f t="shared" si="1"/>
        <v>61</v>
      </c>
    </row>
    <row r="38" spans="1:7" ht="19.5">
      <c r="A38" s="191" t="s">
        <v>163</v>
      </c>
      <c r="B38" s="36" t="s">
        <v>218</v>
      </c>
      <c r="C38" s="37">
        <v>41129</v>
      </c>
      <c r="D38" s="79">
        <v>20</v>
      </c>
      <c r="E38" s="192" t="s">
        <v>10</v>
      </c>
      <c r="F38" s="193" t="s">
        <v>10</v>
      </c>
    </row>
    <row r="39" spans="1:7" ht="20.25" thickBot="1">
      <c r="A39" s="194" t="s">
        <v>167</v>
      </c>
      <c r="B39" s="93" t="s">
        <v>223</v>
      </c>
      <c r="C39" s="94">
        <v>40933</v>
      </c>
      <c r="D39" s="95">
        <v>20</v>
      </c>
      <c r="E39" s="196" t="s">
        <v>10</v>
      </c>
      <c r="F39" s="197" t="s">
        <v>10</v>
      </c>
    </row>
    <row r="40" spans="1:7">
      <c r="F40" s="1"/>
    </row>
    <row r="41" spans="1:7">
      <c r="F41" s="1"/>
    </row>
    <row r="42" spans="1:7">
      <c r="F42" s="1"/>
    </row>
    <row r="43" spans="1:7">
      <c r="F43" s="1"/>
    </row>
    <row r="44" spans="1:7">
      <c r="F44" s="1"/>
    </row>
    <row r="45" spans="1:7">
      <c r="F45" s="1"/>
    </row>
    <row r="46" spans="1:7">
      <c r="F46" s="1"/>
    </row>
    <row r="47" spans="1:7">
      <c r="F47" s="1"/>
    </row>
    <row r="48" spans="1:7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</sheetData>
  <sortState ref="A29:F39">
    <sortCondition ref="E29:E39"/>
  </sortState>
  <mergeCells count="8">
    <mergeCell ref="A6:F6"/>
    <mergeCell ref="A8:F8"/>
    <mergeCell ref="A27:F27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7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6"/>
    <col min="9" max="16384" width="11.42578125" style="1"/>
  </cols>
  <sheetData>
    <row r="1" spans="1:16" ht="30.75">
      <c r="A1" s="231" t="str">
        <f>JUV!A1</f>
        <v>MIRAMAR</v>
      </c>
      <c r="B1" s="231"/>
      <c r="C1" s="231"/>
      <c r="D1" s="231"/>
      <c r="E1" s="231"/>
      <c r="F1" s="231"/>
    </row>
    <row r="2" spans="1:16" ht="23.25">
      <c r="A2" s="235" t="str">
        <f>JUV!A2</f>
        <v>LINKS</v>
      </c>
      <c r="B2" s="235"/>
      <c r="C2" s="235"/>
      <c r="D2" s="235"/>
      <c r="E2" s="235"/>
      <c r="F2" s="235"/>
    </row>
    <row r="3" spans="1:16" ht="19.5">
      <c r="A3" s="232" t="s">
        <v>7</v>
      </c>
      <c r="B3" s="232"/>
      <c r="C3" s="232"/>
      <c r="D3" s="232"/>
      <c r="E3" s="232"/>
      <c r="F3" s="232"/>
    </row>
    <row r="4" spans="1:16" ht="26.25">
      <c r="A4" s="233" t="s">
        <v>12</v>
      </c>
      <c r="B4" s="233"/>
      <c r="C4" s="233"/>
      <c r="D4" s="233"/>
      <c r="E4" s="233"/>
      <c r="F4" s="233"/>
    </row>
    <row r="5" spans="1:16" ht="19.5">
      <c r="A5" s="234" t="s">
        <v>14</v>
      </c>
      <c r="B5" s="234"/>
      <c r="C5" s="234"/>
      <c r="D5" s="234"/>
      <c r="E5" s="234"/>
      <c r="F5" s="234"/>
    </row>
    <row r="6" spans="1:16" ht="19.5">
      <c r="A6" s="227" t="str">
        <f>JUV!A6</f>
        <v>DOMINGO 19 DE SEPTIEMBRE DE 2021</v>
      </c>
      <c r="B6" s="227"/>
      <c r="C6" s="227"/>
      <c r="D6" s="227"/>
      <c r="E6" s="227"/>
      <c r="F6" s="227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37" t="s">
        <v>34</v>
      </c>
      <c r="B8" s="238"/>
      <c r="C8" s="238"/>
      <c r="D8" s="238"/>
      <c r="E8" s="238"/>
      <c r="F8" s="239"/>
    </row>
    <row r="9" spans="1:16" s="73" customFormat="1" ht="20.25" thickBot="1">
      <c r="A9" s="19" t="s">
        <v>0</v>
      </c>
      <c r="B9" s="77" t="s">
        <v>9</v>
      </c>
      <c r="C9" s="77" t="s">
        <v>21</v>
      </c>
      <c r="D9" s="78" t="s">
        <v>1</v>
      </c>
      <c r="E9" s="4" t="s">
        <v>4</v>
      </c>
      <c r="F9" s="4" t="s">
        <v>5</v>
      </c>
      <c r="H9" s="26"/>
      <c r="K9" s="1"/>
      <c r="L9" s="1"/>
      <c r="M9" s="1"/>
      <c r="N9" s="1"/>
      <c r="O9" s="1"/>
      <c r="P9" s="1"/>
    </row>
    <row r="10" spans="1:16" ht="20.25" thickBot="1">
      <c r="A10" s="76" t="s">
        <v>196</v>
      </c>
      <c r="B10" s="36" t="s">
        <v>218</v>
      </c>
      <c r="C10" s="37">
        <v>38531</v>
      </c>
      <c r="D10" s="79">
        <v>28</v>
      </c>
      <c r="E10" s="187">
        <v>49</v>
      </c>
      <c r="F10" s="80">
        <f t="shared" ref="F10:F16" si="0">(E10-D10)</f>
        <v>21</v>
      </c>
      <c r="G10" s="99" t="s">
        <v>38</v>
      </c>
      <c r="J10" s="73"/>
      <c r="K10" s="73"/>
      <c r="L10" s="73"/>
      <c r="M10" s="73"/>
    </row>
    <row r="11" spans="1:16" ht="20.25" thickBot="1">
      <c r="A11" s="76" t="s">
        <v>240</v>
      </c>
      <c r="B11" s="36" t="s">
        <v>218</v>
      </c>
      <c r="C11" s="37">
        <v>39177</v>
      </c>
      <c r="D11" s="79">
        <v>15</v>
      </c>
      <c r="E11" s="22">
        <v>51</v>
      </c>
      <c r="F11" s="188">
        <f t="shared" si="0"/>
        <v>36</v>
      </c>
      <c r="G11" s="99" t="s">
        <v>17</v>
      </c>
      <c r="J11" s="73"/>
      <c r="K11" s="73"/>
      <c r="L11" s="73"/>
      <c r="M11" s="73"/>
      <c r="N11" s="73"/>
      <c r="O11" s="73"/>
    </row>
    <row r="12" spans="1:16" ht="19.5">
      <c r="A12" s="76" t="s">
        <v>198</v>
      </c>
      <c r="B12" s="36" t="s">
        <v>218</v>
      </c>
      <c r="C12" s="37">
        <v>39011</v>
      </c>
      <c r="D12" s="79">
        <v>0</v>
      </c>
      <c r="E12" s="22">
        <v>52</v>
      </c>
      <c r="F12" s="80">
        <f t="shared" si="0"/>
        <v>52</v>
      </c>
      <c r="G12" s="26"/>
    </row>
    <row r="13" spans="1:16" ht="19.5">
      <c r="A13" s="76" t="s">
        <v>199</v>
      </c>
      <c r="B13" s="36" t="s">
        <v>219</v>
      </c>
      <c r="C13" s="37">
        <v>39152</v>
      </c>
      <c r="D13" s="79">
        <v>0</v>
      </c>
      <c r="E13" s="22">
        <v>61</v>
      </c>
      <c r="F13" s="80">
        <f t="shared" si="0"/>
        <v>61</v>
      </c>
      <c r="G13" s="73"/>
    </row>
    <row r="14" spans="1:16" ht="19.5">
      <c r="A14" s="76" t="s">
        <v>239</v>
      </c>
      <c r="B14" s="36" t="s">
        <v>218</v>
      </c>
      <c r="C14" s="37">
        <v>39412</v>
      </c>
      <c r="D14" s="79">
        <v>28</v>
      </c>
      <c r="E14" s="22">
        <v>68</v>
      </c>
      <c r="F14" s="80">
        <f t="shared" si="0"/>
        <v>40</v>
      </c>
      <c r="G14" s="73"/>
    </row>
    <row r="15" spans="1:16" ht="19.5">
      <c r="A15" s="76" t="s">
        <v>201</v>
      </c>
      <c r="B15" s="36" t="s">
        <v>220</v>
      </c>
      <c r="C15" s="37">
        <v>39425</v>
      </c>
      <c r="D15" s="79">
        <v>28</v>
      </c>
      <c r="E15" s="22">
        <v>68</v>
      </c>
      <c r="F15" s="80">
        <f t="shared" si="0"/>
        <v>40</v>
      </c>
    </row>
    <row r="16" spans="1:16" ht="20.25" thickBot="1">
      <c r="A16" s="92" t="s">
        <v>195</v>
      </c>
      <c r="B16" s="93" t="s">
        <v>220</v>
      </c>
      <c r="C16" s="94">
        <v>38216</v>
      </c>
      <c r="D16" s="95">
        <v>0</v>
      </c>
      <c r="E16" s="96">
        <v>69</v>
      </c>
      <c r="F16" s="97">
        <f t="shared" si="0"/>
        <v>69</v>
      </c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</sheetData>
  <sortState ref="A10:F16">
    <sortCondition ref="E10:E16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7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231" t="str">
        <f>JUV!A1</f>
        <v>MIRAMAR</v>
      </c>
      <c r="B1" s="231"/>
      <c r="C1" s="231"/>
    </row>
    <row r="2" spans="1:4" ht="23.25">
      <c r="A2" s="235" t="str">
        <f>JUV!A2</f>
        <v>LINKS</v>
      </c>
      <c r="B2" s="235"/>
      <c r="C2" s="235"/>
    </row>
    <row r="3" spans="1:4">
      <c r="A3" s="241" t="s">
        <v>7</v>
      </c>
      <c r="B3" s="241"/>
      <c r="C3" s="241"/>
    </row>
    <row r="4" spans="1:4" ht="26.25">
      <c r="A4" s="233" t="s">
        <v>12</v>
      </c>
      <c r="B4" s="233"/>
      <c r="C4" s="233"/>
    </row>
    <row r="5" spans="1:4" ht="19.5">
      <c r="A5" s="234" t="s">
        <v>19</v>
      </c>
      <c r="B5" s="234"/>
      <c r="C5" s="234"/>
    </row>
    <row r="6" spans="1:4" ht="19.5">
      <c r="A6" s="227" t="str">
        <f>JUV!A6</f>
        <v>DOMINGO 19 DE SEPTIEMBRE DE 2021</v>
      </c>
      <c r="B6" s="227"/>
      <c r="C6" s="227"/>
    </row>
    <row r="7" spans="1:4" ht="20.25" thickBot="1">
      <c r="A7" s="9"/>
      <c r="B7" s="9"/>
      <c r="C7" s="9"/>
    </row>
    <row r="8" spans="1:4" ht="20.25" thickBot="1">
      <c r="A8" s="237" t="s">
        <v>13</v>
      </c>
      <c r="B8" s="238"/>
      <c r="C8" s="239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9"/>
    </row>
    <row r="10" spans="1:4" ht="20.25" thickBot="1">
      <c r="A10" s="5" t="s">
        <v>178</v>
      </c>
      <c r="B10" s="7" t="s">
        <v>227</v>
      </c>
      <c r="C10" s="6">
        <v>28</v>
      </c>
      <c r="D10" s="25" t="s">
        <v>20</v>
      </c>
    </row>
    <row r="11" spans="1:4" ht="20.25" thickBot="1">
      <c r="A11" s="5" t="s">
        <v>188</v>
      </c>
      <c r="B11" s="7" t="s">
        <v>222</v>
      </c>
      <c r="C11" s="6">
        <v>29</v>
      </c>
      <c r="D11" s="25" t="s">
        <v>20</v>
      </c>
    </row>
    <row r="12" spans="1:4" ht="20.25" thickBot="1">
      <c r="A12" s="5" t="s">
        <v>182</v>
      </c>
      <c r="B12" s="7" t="s">
        <v>218</v>
      </c>
      <c r="C12" s="6">
        <v>33</v>
      </c>
      <c r="D12" s="25" t="s">
        <v>20</v>
      </c>
    </row>
    <row r="13" spans="1:4" ht="20.25" thickBot="1">
      <c r="A13" s="5" t="s">
        <v>192</v>
      </c>
      <c r="B13" s="7" t="s">
        <v>219</v>
      </c>
      <c r="C13" s="6">
        <v>33</v>
      </c>
      <c r="D13" s="25" t="s">
        <v>20</v>
      </c>
    </row>
    <row r="14" spans="1:4" ht="20.25" thickBot="1">
      <c r="A14" s="5" t="s">
        <v>175</v>
      </c>
      <c r="B14" s="7" t="s">
        <v>219</v>
      </c>
      <c r="C14" s="6">
        <v>37</v>
      </c>
      <c r="D14" s="25" t="s">
        <v>20</v>
      </c>
    </row>
    <row r="15" spans="1:4" ht="20.25" thickBot="1">
      <c r="A15" s="5" t="s">
        <v>179</v>
      </c>
      <c r="B15" s="7" t="s">
        <v>220</v>
      </c>
      <c r="C15" s="6">
        <v>38</v>
      </c>
      <c r="D15" s="25" t="s">
        <v>20</v>
      </c>
    </row>
    <row r="16" spans="1:4" ht="20.25" thickBot="1">
      <c r="A16" s="5" t="s">
        <v>191</v>
      </c>
      <c r="B16" s="7" t="s">
        <v>223</v>
      </c>
      <c r="C16" s="6">
        <v>38</v>
      </c>
      <c r="D16" s="25" t="s">
        <v>20</v>
      </c>
    </row>
    <row r="17" spans="1:4" ht="20.25" thickBot="1">
      <c r="A17" s="5" t="s">
        <v>176</v>
      </c>
      <c r="B17" s="7" t="s">
        <v>241</v>
      </c>
      <c r="C17" s="6">
        <v>39</v>
      </c>
      <c r="D17" s="25" t="s">
        <v>20</v>
      </c>
    </row>
    <row r="18" spans="1:4" ht="20.25" thickBot="1">
      <c r="A18" s="5" t="s">
        <v>186</v>
      </c>
      <c r="B18" s="7" t="s">
        <v>222</v>
      </c>
      <c r="C18" s="6">
        <v>39</v>
      </c>
      <c r="D18" s="25" t="s">
        <v>20</v>
      </c>
    </row>
    <row r="19" spans="1:4" ht="20.25" thickBot="1">
      <c r="A19" s="5" t="s">
        <v>189</v>
      </c>
      <c r="B19" s="7" t="s">
        <v>222</v>
      </c>
      <c r="C19" s="6">
        <v>39</v>
      </c>
      <c r="D19" s="25" t="s">
        <v>20</v>
      </c>
    </row>
    <row r="20" spans="1:4" ht="20.25" thickBot="1">
      <c r="A20" s="5" t="s">
        <v>177</v>
      </c>
      <c r="B20" s="7" t="s">
        <v>222</v>
      </c>
      <c r="C20" s="6">
        <v>40</v>
      </c>
      <c r="D20" s="25" t="s">
        <v>20</v>
      </c>
    </row>
    <row r="21" spans="1:4" ht="20.25" thickBot="1">
      <c r="A21" s="5" t="s">
        <v>185</v>
      </c>
      <c r="B21" s="7" t="s">
        <v>218</v>
      </c>
      <c r="C21" s="6">
        <v>41</v>
      </c>
      <c r="D21" s="25" t="s">
        <v>20</v>
      </c>
    </row>
    <row r="22" spans="1:4" ht="20.25" thickBot="1">
      <c r="A22" s="5" t="s">
        <v>190</v>
      </c>
      <c r="B22" s="7" t="s">
        <v>219</v>
      </c>
      <c r="C22" s="6">
        <v>43</v>
      </c>
      <c r="D22" s="25" t="s">
        <v>20</v>
      </c>
    </row>
    <row r="23" spans="1:4" ht="20.25" thickBot="1">
      <c r="A23" s="5" t="s">
        <v>187</v>
      </c>
      <c r="B23" s="7" t="s">
        <v>220</v>
      </c>
      <c r="C23" s="6">
        <v>44</v>
      </c>
      <c r="D23" s="25" t="s">
        <v>20</v>
      </c>
    </row>
    <row r="24" spans="1:4" ht="20.25" thickBot="1">
      <c r="A24" s="5" t="s">
        <v>184</v>
      </c>
      <c r="B24" s="7" t="s">
        <v>220</v>
      </c>
      <c r="C24" s="6">
        <v>47</v>
      </c>
      <c r="D24" s="25" t="s">
        <v>20</v>
      </c>
    </row>
    <row r="25" spans="1:4" ht="20.25" thickBot="1">
      <c r="A25" s="5" t="s">
        <v>180</v>
      </c>
      <c r="B25" s="7" t="s">
        <v>219</v>
      </c>
      <c r="C25" s="6">
        <v>48</v>
      </c>
      <c r="D25" s="25" t="s">
        <v>20</v>
      </c>
    </row>
    <row r="26" spans="1:4" ht="20.25" thickBot="1">
      <c r="A26" s="5" t="s">
        <v>183</v>
      </c>
      <c r="B26" s="7" t="s">
        <v>220</v>
      </c>
      <c r="C26" s="6">
        <v>50</v>
      </c>
      <c r="D26" s="25" t="s">
        <v>20</v>
      </c>
    </row>
    <row r="27" spans="1:4" ht="20.25" thickBot="1">
      <c r="A27" s="212" t="s">
        <v>181</v>
      </c>
      <c r="B27" s="217" t="s">
        <v>219</v>
      </c>
      <c r="C27" s="218" t="s">
        <v>10</v>
      </c>
      <c r="D27" s="25" t="s">
        <v>20</v>
      </c>
    </row>
    <row r="28" spans="1:4" ht="19.5" thickBot="1">
      <c r="B28" s="1"/>
    </row>
    <row r="29" spans="1:4" ht="20.25" thickBot="1">
      <c r="A29" s="237" t="s">
        <v>252</v>
      </c>
      <c r="B29" s="238"/>
      <c r="C29" s="239"/>
    </row>
    <row r="30" spans="1:4" ht="20.25" thickBot="1">
      <c r="A30" s="4" t="s">
        <v>0</v>
      </c>
      <c r="B30" s="4" t="s">
        <v>9</v>
      </c>
      <c r="C30" s="4" t="s">
        <v>8</v>
      </c>
      <c r="D30" s="114"/>
    </row>
    <row r="31" spans="1:4" ht="20.25" thickBot="1">
      <c r="A31" s="219" t="s">
        <v>193</v>
      </c>
      <c r="B31" s="217" t="s">
        <v>219</v>
      </c>
      <c r="C31" s="220">
        <v>38</v>
      </c>
      <c r="D31" s="25" t="s">
        <v>20</v>
      </c>
    </row>
    <row r="32" spans="1:4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</sheetData>
  <sortState ref="A10:C27">
    <sortCondition ref="C10:C27"/>
  </sortState>
  <mergeCells count="8">
    <mergeCell ref="A29:C29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12" customWidth="1"/>
    <col min="2" max="2" width="13.140625" style="12" bestFit="1" customWidth="1"/>
    <col min="3" max="3" width="11.140625" style="30" customWidth="1"/>
    <col min="4" max="6" width="4.85546875" style="12" bestFit="1" customWidth="1"/>
    <col min="7" max="7" width="10.28515625" style="12" bestFit="1" customWidth="1"/>
    <col min="8" max="8" width="4.85546875" style="33" bestFit="1" customWidth="1"/>
    <col min="9" max="9" width="13.140625" style="12" bestFit="1" customWidth="1"/>
    <col min="10" max="10" width="4.42578125" style="12" bestFit="1" customWidth="1"/>
    <col min="11" max="16384" width="11.42578125" style="12"/>
  </cols>
  <sheetData>
    <row r="1" spans="1:10">
      <c r="A1" s="242" t="str">
        <f>JUV!A1</f>
        <v>MIRAMAR</v>
      </c>
      <c r="B1" s="242"/>
      <c r="C1" s="242"/>
      <c r="D1" s="242"/>
      <c r="E1" s="242"/>
      <c r="F1" s="242"/>
      <c r="G1" s="242"/>
      <c r="H1" s="242"/>
      <c r="I1" s="13"/>
      <c r="J1" s="41"/>
    </row>
    <row r="2" spans="1:10">
      <c r="A2" s="246" t="str">
        <f>JUV!A2</f>
        <v>LINKS</v>
      </c>
      <c r="B2" s="246"/>
      <c r="C2" s="246"/>
      <c r="D2" s="246"/>
      <c r="E2" s="246"/>
      <c r="F2" s="246"/>
      <c r="G2" s="246"/>
      <c r="H2" s="246"/>
      <c r="I2" s="13"/>
      <c r="J2" s="41"/>
    </row>
    <row r="3" spans="1:10">
      <c r="A3" s="242" t="s">
        <v>7</v>
      </c>
      <c r="B3" s="242"/>
      <c r="C3" s="242"/>
      <c r="D3" s="242"/>
      <c r="E3" s="242"/>
      <c r="F3" s="242"/>
      <c r="G3" s="242"/>
      <c r="H3" s="242"/>
      <c r="I3" s="13"/>
      <c r="J3" s="41"/>
    </row>
    <row r="4" spans="1:10">
      <c r="A4" s="247" t="s">
        <v>11</v>
      </c>
      <c r="B4" s="247"/>
      <c r="C4" s="247"/>
      <c r="D4" s="247"/>
      <c r="E4" s="247"/>
      <c r="F4" s="247"/>
      <c r="G4" s="247"/>
      <c r="H4" s="247"/>
      <c r="I4" s="13"/>
      <c r="J4" s="41"/>
    </row>
    <row r="5" spans="1:10">
      <c r="A5" s="242" t="str">
        <f>JUV!A5</f>
        <v>DOS VUELTAS DE 9 HOYOS MEDAL PLAY</v>
      </c>
      <c r="B5" s="242"/>
      <c r="C5" s="242"/>
      <c r="D5" s="242"/>
      <c r="E5" s="242"/>
      <c r="F5" s="242"/>
      <c r="G5" s="242"/>
      <c r="H5" s="242"/>
      <c r="I5" s="13"/>
      <c r="J5" s="41"/>
    </row>
    <row r="6" spans="1:10" ht="20.25" thickBot="1">
      <c r="A6" s="242" t="str">
        <f>JUV!A6</f>
        <v>DOMINGO 19 DE SEPTIEMBRE DE 2021</v>
      </c>
      <c r="B6" s="242"/>
      <c r="C6" s="242"/>
      <c r="D6" s="242"/>
      <c r="E6" s="242"/>
      <c r="F6" s="242"/>
      <c r="G6" s="242"/>
      <c r="H6" s="242"/>
      <c r="I6" s="13"/>
      <c r="J6" s="41"/>
    </row>
    <row r="7" spans="1:10" ht="20.25" hidden="1" thickBot="1">
      <c r="A7" s="243" t="e">
        <f>JUV!#REF!</f>
        <v>#REF!</v>
      </c>
      <c r="B7" s="244"/>
      <c r="C7" s="244"/>
      <c r="D7" s="244"/>
      <c r="E7" s="244"/>
      <c r="F7" s="244"/>
      <c r="G7" s="244"/>
      <c r="H7" s="245"/>
      <c r="I7" s="13"/>
      <c r="J7" s="41"/>
    </row>
    <row r="8" spans="1:10" ht="20.25" hidden="1" thickBot="1">
      <c r="A8" s="4" t="s">
        <v>6</v>
      </c>
      <c r="B8" s="14" t="s">
        <v>9</v>
      </c>
      <c r="C8" s="28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3"/>
      <c r="J8" s="41"/>
    </row>
    <row r="9" spans="1:10" ht="20.100000000000001" hidden="1" customHeight="1" thickBot="1">
      <c r="A9" s="17" t="e">
        <f>JUV!#REF!</f>
        <v>#REF!</v>
      </c>
      <c r="B9" s="23" t="e">
        <f>JUV!#REF!</f>
        <v>#REF!</v>
      </c>
      <c r="C9" s="29" t="e">
        <f>JUV!#REF!</f>
        <v>#REF!</v>
      </c>
      <c r="D9" s="24" t="e">
        <f>JUV!#REF!</f>
        <v>#REF!</v>
      </c>
      <c r="E9" s="24" t="e">
        <f>JUV!#REF!</f>
        <v>#REF!</v>
      </c>
      <c r="F9" s="24" t="e">
        <f>JUV!#REF!</f>
        <v>#REF!</v>
      </c>
      <c r="G9" s="24" t="e">
        <f>JUV!#REF!</f>
        <v>#REF!</v>
      </c>
      <c r="H9" s="32" t="s">
        <v>10</v>
      </c>
      <c r="I9" s="14" t="s">
        <v>15</v>
      </c>
      <c r="J9" s="41"/>
    </row>
    <row r="10" spans="1:10" ht="20.100000000000001" hidden="1" customHeight="1" thickBot="1">
      <c r="A10" s="17" t="e">
        <f>JUV!#REF!</f>
        <v>#REF!</v>
      </c>
      <c r="B10" s="23" t="e">
        <f>JUV!#REF!</f>
        <v>#REF!</v>
      </c>
      <c r="C10" s="29" t="e">
        <f>JUV!#REF!</f>
        <v>#REF!</v>
      </c>
      <c r="D10" s="24" t="e">
        <f>JUV!#REF!</f>
        <v>#REF!</v>
      </c>
      <c r="E10" s="24" t="e">
        <f>JUV!#REF!</f>
        <v>#REF!</v>
      </c>
      <c r="F10" s="24" t="e">
        <f>JUV!#REF!</f>
        <v>#REF!</v>
      </c>
      <c r="G10" s="24" t="e">
        <f>JUV!#REF!</f>
        <v>#REF!</v>
      </c>
      <c r="H10" s="32" t="s">
        <v>10</v>
      </c>
      <c r="I10" s="14" t="s">
        <v>16</v>
      </c>
      <c r="J10" s="41"/>
    </row>
    <row r="11" spans="1:10" ht="20.100000000000001" hidden="1" customHeight="1" thickBot="1">
      <c r="A11" s="17"/>
      <c r="B11" s="23"/>
      <c r="C11" s="29"/>
      <c r="D11" s="24"/>
      <c r="E11" s="24"/>
      <c r="F11" s="24"/>
      <c r="G11" s="35">
        <f>SUM(E11:F11)</f>
        <v>0</v>
      </c>
      <c r="H11" s="32">
        <f>SUM(G11-D11)</f>
        <v>0</v>
      </c>
      <c r="I11" s="14" t="s">
        <v>17</v>
      </c>
      <c r="J11" s="41"/>
    </row>
    <row r="12" spans="1:10" ht="20.100000000000001" hidden="1" customHeight="1" thickBot="1">
      <c r="A12" s="17"/>
      <c r="B12" s="23"/>
      <c r="C12" s="29"/>
      <c r="D12" s="24"/>
      <c r="E12" s="24"/>
      <c r="F12" s="24"/>
      <c r="G12" s="35">
        <f>SUM(E12:F12)</f>
        <v>0</v>
      </c>
      <c r="H12" s="32">
        <f>SUM(G12-D12)</f>
        <v>0</v>
      </c>
      <c r="I12" s="14" t="s">
        <v>18</v>
      </c>
      <c r="J12" s="41"/>
    </row>
    <row r="13" spans="1:10" ht="20.25" thickBot="1">
      <c r="A13" s="243" t="str">
        <f>JUV!A8</f>
        <v>CABALLEROS JUVENILES (Clases 96- 97- 98- 99 - 00 - 01 y 02)</v>
      </c>
      <c r="B13" s="244"/>
      <c r="C13" s="244"/>
      <c r="D13" s="244"/>
      <c r="E13" s="244"/>
      <c r="F13" s="244"/>
      <c r="G13" s="244"/>
      <c r="H13" s="245"/>
      <c r="I13" s="1"/>
      <c r="J13" s="41"/>
    </row>
    <row r="14" spans="1:10" ht="20.25" thickBot="1">
      <c r="A14" s="4" t="s">
        <v>0</v>
      </c>
      <c r="B14" s="14" t="s">
        <v>9</v>
      </c>
      <c r="C14" s="28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3"/>
      <c r="J14" s="41"/>
    </row>
    <row r="15" spans="1:10" ht="20.100000000000001" customHeight="1" thickBot="1">
      <c r="A15" s="17" t="str">
        <f>JUV!A10</f>
        <v>NASIF YAIR MANUEL</v>
      </c>
      <c r="B15" s="23" t="str">
        <f>JUV!B10</f>
        <v>ML</v>
      </c>
      <c r="C15" s="29">
        <f>JUV!C10</f>
        <v>35076</v>
      </c>
      <c r="D15" s="24">
        <f>JUV!D10</f>
        <v>-3</v>
      </c>
      <c r="E15" s="24">
        <f>JUV!E10</f>
        <v>34</v>
      </c>
      <c r="F15" s="24">
        <f>JUV!F10</f>
        <v>37</v>
      </c>
      <c r="G15" s="24">
        <f>JUV!G10</f>
        <v>71</v>
      </c>
      <c r="H15" s="32" t="s">
        <v>10</v>
      </c>
      <c r="I15" s="14" t="s">
        <v>15</v>
      </c>
      <c r="J15" s="41" t="s">
        <v>242</v>
      </c>
    </row>
    <row r="16" spans="1:10" ht="20.100000000000001" customHeight="1" thickBot="1">
      <c r="A16" s="17" t="str">
        <f>JUV!A11</f>
        <v>ACUÑA TOBIAS</v>
      </c>
      <c r="B16" s="23" t="str">
        <f>JUV!B11</f>
        <v>EVTGC</v>
      </c>
      <c r="C16" s="29">
        <f>JUV!C11</f>
        <v>37164</v>
      </c>
      <c r="D16" s="24">
        <f>JUV!D11</f>
        <v>-4</v>
      </c>
      <c r="E16" s="24">
        <f>JUV!E11</f>
        <v>37</v>
      </c>
      <c r="F16" s="24">
        <f>JUV!F11</f>
        <v>35</v>
      </c>
      <c r="G16" s="24">
        <f>JUV!G11</f>
        <v>72</v>
      </c>
      <c r="H16" s="32" t="s">
        <v>10</v>
      </c>
      <c r="I16" s="14" t="s">
        <v>16</v>
      </c>
      <c r="J16" s="41" t="s">
        <v>242</v>
      </c>
    </row>
    <row r="17" spans="1:10" ht="20.100000000000001" customHeight="1" thickBot="1">
      <c r="A17" s="17" t="s">
        <v>68</v>
      </c>
      <c r="B17" s="23" t="s">
        <v>220</v>
      </c>
      <c r="C17" s="29">
        <v>37583</v>
      </c>
      <c r="D17" s="24">
        <v>23</v>
      </c>
      <c r="E17" s="24">
        <v>45</v>
      </c>
      <c r="F17" s="24">
        <v>50</v>
      </c>
      <c r="G17" s="24">
        <f>SUM(E17:F17)</f>
        <v>95</v>
      </c>
      <c r="H17" s="32">
        <f>SUM(G17-D17)</f>
        <v>72</v>
      </c>
      <c r="I17" s="14" t="s">
        <v>17</v>
      </c>
      <c r="J17" s="41" t="s">
        <v>242</v>
      </c>
    </row>
    <row r="18" spans="1:10" ht="20.100000000000001" customHeight="1" thickBot="1">
      <c r="A18" s="17" t="s">
        <v>82</v>
      </c>
      <c r="B18" s="23" t="s">
        <v>216</v>
      </c>
      <c r="C18" s="29">
        <v>36626</v>
      </c>
      <c r="D18" s="24">
        <v>8</v>
      </c>
      <c r="E18" s="24">
        <v>39</v>
      </c>
      <c r="F18" s="24">
        <v>42</v>
      </c>
      <c r="G18" s="24">
        <f>SUM(E18:F18)</f>
        <v>81</v>
      </c>
      <c r="H18" s="32">
        <f>SUM(G18-D18)</f>
        <v>73</v>
      </c>
      <c r="I18" s="14" t="s">
        <v>18</v>
      </c>
      <c r="J18" s="41" t="s">
        <v>242</v>
      </c>
    </row>
    <row r="19" spans="1:10" ht="20.25" thickBot="1">
      <c r="A19" s="243" t="str">
        <f>JUV!A22</f>
        <v>DAMAS MENORES (Clases 03 - 04 y 05)</v>
      </c>
      <c r="B19" s="244"/>
      <c r="C19" s="244"/>
      <c r="D19" s="244"/>
      <c r="E19" s="244"/>
      <c r="F19" s="244"/>
      <c r="G19" s="244"/>
      <c r="H19" s="245"/>
      <c r="I19" s="1"/>
      <c r="J19" s="41"/>
    </row>
    <row r="20" spans="1:10" ht="20.25" thickBot="1">
      <c r="A20" s="4" t="s">
        <v>6</v>
      </c>
      <c r="B20" s="14" t="s">
        <v>9</v>
      </c>
      <c r="C20" s="28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3"/>
      <c r="J20" s="41"/>
    </row>
    <row r="21" spans="1:10" ht="20.100000000000001" customHeight="1" thickBot="1">
      <c r="A21" s="17" t="str">
        <f>JUV!A24</f>
        <v>DE MARTINO FELICITAS</v>
      </c>
      <c r="B21" s="23" t="str">
        <f>JUV!B24</f>
        <v>GCD</v>
      </c>
      <c r="C21" s="29">
        <f>JUV!C24</f>
        <v>38078</v>
      </c>
      <c r="D21" s="24">
        <f>JUV!D24</f>
        <v>17</v>
      </c>
      <c r="E21" s="24">
        <f>JUV!E24</f>
        <v>42</v>
      </c>
      <c r="F21" s="24">
        <f>JUV!F24</f>
        <v>43</v>
      </c>
      <c r="G21" s="24">
        <f>JUV!G24</f>
        <v>85</v>
      </c>
      <c r="H21" s="32" t="s">
        <v>10</v>
      </c>
      <c r="I21" s="14" t="s">
        <v>15</v>
      </c>
      <c r="J21" s="41" t="s">
        <v>242</v>
      </c>
    </row>
    <row r="22" spans="1:10" ht="20.100000000000001" customHeight="1" thickBot="1">
      <c r="A22" s="17" t="str">
        <f>JUV!A25</f>
        <v>AYESA SOFIA ITZIAR</v>
      </c>
      <c r="B22" s="23" t="str">
        <f>JUV!B25</f>
        <v>MDPGC</v>
      </c>
      <c r="C22" s="29">
        <f>JUV!C25</f>
        <v>37876</v>
      </c>
      <c r="D22" s="24">
        <f>JUV!D25</f>
        <v>10</v>
      </c>
      <c r="E22" s="24">
        <f>JUV!E25</f>
        <v>44</v>
      </c>
      <c r="F22" s="24">
        <f>JUV!F25</f>
        <v>45</v>
      </c>
      <c r="G22" s="24">
        <f>JUV!G25</f>
        <v>89</v>
      </c>
      <c r="H22" s="32" t="s">
        <v>10</v>
      </c>
      <c r="I22" s="14" t="s">
        <v>16</v>
      </c>
      <c r="J22" s="41" t="s">
        <v>242</v>
      </c>
    </row>
    <row r="23" spans="1:10" ht="20.100000000000001" customHeight="1" thickBot="1">
      <c r="A23" s="17" t="s">
        <v>112</v>
      </c>
      <c r="B23" s="23" t="s">
        <v>222</v>
      </c>
      <c r="C23" s="29">
        <v>38411</v>
      </c>
      <c r="D23" s="24">
        <v>9</v>
      </c>
      <c r="E23" s="24">
        <v>46</v>
      </c>
      <c r="F23" s="24">
        <v>44</v>
      </c>
      <c r="G23" s="24">
        <f>SUM(E23:F23)</f>
        <v>90</v>
      </c>
      <c r="H23" s="32">
        <f>SUM(G23-D23)</f>
        <v>81</v>
      </c>
      <c r="I23" s="14" t="s">
        <v>17</v>
      </c>
      <c r="J23" s="41" t="s">
        <v>242</v>
      </c>
    </row>
    <row r="24" spans="1:10" ht="20.100000000000001" hidden="1" customHeight="1" thickBot="1">
      <c r="A24" s="17"/>
      <c r="B24" s="23"/>
      <c r="C24" s="29"/>
      <c r="D24" s="24"/>
      <c r="E24" s="24"/>
      <c r="F24" s="24"/>
      <c r="G24" s="24">
        <f>SUM(E24:F24)</f>
        <v>0</v>
      </c>
      <c r="H24" s="32">
        <f>SUM(G24-D24)</f>
        <v>0</v>
      </c>
      <c r="I24" s="14" t="s">
        <v>18</v>
      </c>
      <c r="J24" s="41"/>
    </row>
    <row r="25" spans="1:10" ht="20.25" thickBot="1">
      <c r="A25" s="243" t="str">
        <f>'M 18'!A8</f>
        <v>CABALLEROS MENORES (Clases 03 - 04 y 05)</v>
      </c>
      <c r="B25" s="244"/>
      <c r="C25" s="244"/>
      <c r="D25" s="244"/>
      <c r="E25" s="244"/>
      <c r="F25" s="244"/>
      <c r="G25" s="244"/>
      <c r="H25" s="245"/>
      <c r="I25" s="1"/>
      <c r="J25" s="41"/>
    </row>
    <row r="26" spans="1:10" ht="20.25" thickBot="1">
      <c r="A26" s="4" t="s">
        <v>0</v>
      </c>
      <c r="B26" s="14" t="s">
        <v>9</v>
      </c>
      <c r="C26" s="28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3"/>
      <c r="J26" s="41"/>
    </row>
    <row r="27" spans="1:10" ht="20.100000000000001" customHeight="1" thickBot="1">
      <c r="A27" s="17" t="str">
        <f>'M 18'!A10</f>
        <v>DABOS BENJAMIN</v>
      </c>
      <c r="B27" s="23" t="str">
        <f>'M 18'!B10</f>
        <v>TGC</v>
      </c>
      <c r="C27" s="29">
        <f>'M 18'!C10</f>
        <v>38299</v>
      </c>
      <c r="D27" s="24">
        <f>'M 18'!D10</f>
        <v>-3</v>
      </c>
      <c r="E27" s="24">
        <f>'M 18'!E10</f>
        <v>36</v>
      </c>
      <c r="F27" s="24">
        <f>'M 18'!F10</f>
        <v>39</v>
      </c>
      <c r="G27" s="24">
        <f>'M 18'!G10</f>
        <v>75</v>
      </c>
      <c r="H27" s="32" t="s">
        <v>10</v>
      </c>
      <c r="I27" s="14" t="s">
        <v>15</v>
      </c>
      <c r="J27" s="41" t="s">
        <v>242</v>
      </c>
    </row>
    <row r="28" spans="1:10" ht="19.5" customHeight="1" thickBot="1">
      <c r="A28" s="17" t="str">
        <f>'M 18'!A11</f>
        <v>PRIOLETTO SANTIAGO</v>
      </c>
      <c r="B28" s="23" t="str">
        <f>'M 18'!B11</f>
        <v>TGC</v>
      </c>
      <c r="C28" s="29">
        <f>'M 18'!C11</f>
        <v>38341</v>
      </c>
      <c r="D28" s="24">
        <f>'M 18'!D11</f>
        <v>4</v>
      </c>
      <c r="E28" s="24">
        <f>'M 18'!E11</f>
        <v>37</v>
      </c>
      <c r="F28" s="24">
        <f>'M 18'!F11</f>
        <v>38</v>
      </c>
      <c r="G28" s="24">
        <f>'M 18'!G11</f>
        <v>75</v>
      </c>
      <c r="H28" s="32" t="s">
        <v>10</v>
      </c>
      <c r="I28" s="14" t="s">
        <v>16</v>
      </c>
      <c r="J28" s="41" t="s">
        <v>242</v>
      </c>
    </row>
    <row r="29" spans="1:10" ht="20.100000000000001" customHeight="1" thickBot="1">
      <c r="A29" s="17" t="s">
        <v>69</v>
      </c>
      <c r="B29" s="23" t="s">
        <v>220</v>
      </c>
      <c r="C29" s="29">
        <v>38079</v>
      </c>
      <c r="D29" s="24">
        <v>22</v>
      </c>
      <c r="E29" s="24">
        <v>47</v>
      </c>
      <c r="F29" s="24">
        <v>44</v>
      </c>
      <c r="G29" s="24">
        <f>SUM(E29:F29)</f>
        <v>91</v>
      </c>
      <c r="H29" s="32">
        <f>SUM(G29-D29)</f>
        <v>69</v>
      </c>
      <c r="I29" s="14" t="s">
        <v>17</v>
      </c>
      <c r="J29" s="41" t="s">
        <v>242</v>
      </c>
    </row>
    <row r="30" spans="1:10" ht="20.100000000000001" customHeight="1" thickBot="1">
      <c r="A30" s="17" t="s">
        <v>76</v>
      </c>
      <c r="B30" s="23" t="s">
        <v>218</v>
      </c>
      <c r="C30" s="29">
        <v>38227</v>
      </c>
      <c r="D30" s="24">
        <v>13</v>
      </c>
      <c r="E30" s="24">
        <v>41</v>
      </c>
      <c r="F30" s="24">
        <v>42</v>
      </c>
      <c r="G30" s="24">
        <f>SUM(E30:F30)</f>
        <v>83</v>
      </c>
      <c r="H30" s="32">
        <f>SUM(G30-D30)</f>
        <v>70</v>
      </c>
      <c r="I30" s="14" t="s">
        <v>18</v>
      </c>
      <c r="J30" s="41" t="s">
        <v>242</v>
      </c>
    </row>
    <row r="31" spans="1:10" ht="20.25" thickBot="1">
      <c r="A31" s="243" t="str">
        <f>'M 15'!A7:H7</f>
        <v>CABALLEROS MENORES DE 15 AÑOS (Clases 06 - 07)</v>
      </c>
      <c r="B31" s="244"/>
      <c r="C31" s="244"/>
      <c r="D31" s="244"/>
      <c r="E31" s="244"/>
      <c r="F31" s="244"/>
      <c r="G31" s="244"/>
      <c r="H31" s="245"/>
      <c r="I31" s="1"/>
      <c r="J31" s="41"/>
    </row>
    <row r="32" spans="1:10" ht="20.25" thickBot="1">
      <c r="A32" s="4" t="s">
        <v>0</v>
      </c>
      <c r="B32" s="14" t="s">
        <v>9</v>
      </c>
      <c r="C32" s="28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52"/>
      <c r="J32" s="41"/>
    </row>
    <row r="33" spans="1:10" ht="20.100000000000001" customHeight="1" thickBot="1">
      <c r="A33" s="17" t="str">
        <f>'M 15'!A9</f>
        <v>BERCHOT TOMAS</v>
      </c>
      <c r="B33" s="23" t="str">
        <f>'M 15'!B9</f>
        <v>MDPGC</v>
      </c>
      <c r="C33" s="29">
        <f>'M 15'!C9</f>
        <v>38884</v>
      </c>
      <c r="D33" s="24">
        <f>'M 15'!D9</f>
        <v>-1</v>
      </c>
      <c r="E33" s="24">
        <f>'M 15'!E9</f>
        <v>36</v>
      </c>
      <c r="F33" s="24">
        <f>'M 15'!F9</f>
        <v>37</v>
      </c>
      <c r="G33" s="24">
        <f>'M 15'!G9</f>
        <v>73</v>
      </c>
      <c r="H33" s="32" t="s">
        <v>10</v>
      </c>
      <c r="I33" s="14" t="s">
        <v>15</v>
      </c>
      <c r="J33" s="41" t="s">
        <v>242</v>
      </c>
    </row>
    <row r="34" spans="1:10" ht="20.100000000000001" customHeight="1" thickBot="1">
      <c r="A34" s="17" t="str">
        <f>'M 15'!A10</f>
        <v>GOTI JULIO</v>
      </c>
      <c r="B34" s="23" t="str">
        <f>'M 15'!B10</f>
        <v>TGC</v>
      </c>
      <c r="C34" s="29">
        <f>'M 15'!C10</f>
        <v>38874</v>
      </c>
      <c r="D34" s="24">
        <f>'M 15'!D10</f>
        <v>-1</v>
      </c>
      <c r="E34" s="24">
        <f>'M 15'!E10</f>
        <v>37</v>
      </c>
      <c r="F34" s="24">
        <f>'M 15'!F10</f>
        <v>38</v>
      </c>
      <c r="G34" s="24">
        <f>'M 15'!G10</f>
        <v>75</v>
      </c>
      <c r="H34" s="32" t="s">
        <v>10</v>
      </c>
      <c r="I34" s="14" t="s">
        <v>16</v>
      </c>
      <c r="J34" s="41" t="s">
        <v>242</v>
      </c>
    </row>
    <row r="35" spans="1:10" ht="20.100000000000001" customHeight="1" thickBot="1">
      <c r="A35" s="17" t="s">
        <v>73</v>
      </c>
      <c r="B35" s="23" t="s">
        <v>223</v>
      </c>
      <c r="C35" s="29">
        <v>38937</v>
      </c>
      <c r="D35" s="24">
        <v>19</v>
      </c>
      <c r="E35" s="24">
        <v>46</v>
      </c>
      <c r="F35" s="24">
        <v>43</v>
      </c>
      <c r="G35" s="24">
        <f>SUM(E35:F35)</f>
        <v>89</v>
      </c>
      <c r="H35" s="32">
        <f>SUM(G35-D35)</f>
        <v>70</v>
      </c>
      <c r="I35" s="14" t="s">
        <v>17</v>
      </c>
      <c r="J35" s="41" t="s">
        <v>242</v>
      </c>
    </row>
    <row r="36" spans="1:10" ht="20.100000000000001" customHeight="1" thickBot="1">
      <c r="A36" s="17" t="s">
        <v>86</v>
      </c>
      <c r="B36" s="23" t="s">
        <v>220</v>
      </c>
      <c r="C36" s="29">
        <v>38792</v>
      </c>
      <c r="D36" s="24">
        <v>5</v>
      </c>
      <c r="E36" s="24">
        <v>36</v>
      </c>
      <c r="F36" s="24">
        <v>39</v>
      </c>
      <c r="G36" s="24">
        <f>SUM(E36:F36)</f>
        <v>75</v>
      </c>
      <c r="H36" s="32">
        <f>SUM(G36-D36)</f>
        <v>70</v>
      </c>
      <c r="I36" s="14" t="s">
        <v>18</v>
      </c>
      <c r="J36" s="41" t="s">
        <v>242</v>
      </c>
    </row>
    <row r="37" spans="1:10" ht="20.25" thickBot="1">
      <c r="A37" s="243" t="str">
        <f>'M 15'!A24:H24</f>
        <v>DAMAS MENORES DE 15 AÑOS (Clases 06 y Posteriores)</v>
      </c>
      <c r="B37" s="244"/>
      <c r="C37" s="244"/>
      <c r="D37" s="244"/>
      <c r="E37" s="244"/>
      <c r="F37" s="244"/>
      <c r="G37" s="244"/>
      <c r="H37" s="245"/>
      <c r="I37" s="16"/>
      <c r="J37" s="41"/>
    </row>
    <row r="38" spans="1:10" ht="20.25" thickBot="1">
      <c r="A38" s="4" t="s">
        <v>6</v>
      </c>
      <c r="B38" s="14" t="s">
        <v>9</v>
      </c>
      <c r="C38" s="28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3"/>
      <c r="J38" s="41"/>
    </row>
    <row r="39" spans="1:10" ht="20.100000000000001" customHeight="1" thickBot="1">
      <c r="A39" s="17" t="str">
        <f>'M 15'!A26</f>
        <v>RAMPOLDI SARA ALESSIA</v>
      </c>
      <c r="B39" s="23" t="str">
        <f>'M 15'!B26</f>
        <v>CMDP</v>
      </c>
      <c r="C39" s="29">
        <f>'M 15'!C26</f>
        <v>38986</v>
      </c>
      <c r="D39" s="24">
        <f>'M 15'!D26</f>
        <v>1</v>
      </c>
      <c r="E39" s="24">
        <f>'M 15'!E26</f>
        <v>33</v>
      </c>
      <c r="F39" s="24">
        <f>'M 15'!F26</f>
        <v>37</v>
      </c>
      <c r="G39" s="24">
        <f>'M 15'!G26</f>
        <v>70</v>
      </c>
      <c r="H39" s="32">
        <f>'M 15'!H26</f>
        <v>69</v>
      </c>
      <c r="I39" s="14" t="s">
        <v>15</v>
      </c>
      <c r="J39" s="41" t="s">
        <v>242</v>
      </c>
    </row>
    <row r="40" spans="1:10" ht="20.100000000000001" customHeight="1" thickBot="1">
      <c r="A40" s="17" t="str">
        <f>'M 15'!A27</f>
        <v>OLIVERI ANGELINA</v>
      </c>
      <c r="B40" s="23" t="str">
        <f>'M 15'!B27</f>
        <v>SPGC</v>
      </c>
      <c r="C40" s="29">
        <f>'M 15'!C27</f>
        <v>38821</v>
      </c>
      <c r="D40" s="24">
        <f>'M 15'!D27</f>
        <v>6</v>
      </c>
      <c r="E40" s="24">
        <f>'M 15'!E27</f>
        <v>39</v>
      </c>
      <c r="F40" s="24">
        <f>'M 15'!F27</f>
        <v>38</v>
      </c>
      <c r="G40" s="24">
        <f>'M 15'!G27</f>
        <v>77</v>
      </c>
      <c r="H40" s="32">
        <f>'M 15'!H27</f>
        <v>71</v>
      </c>
      <c r="I40" s="14" t="s">
        <v>16</v>
      </c>
      <c r="J40" s="41" t="s">
        <v>242</v>
      </c>
    </row>
    <row r="41" spans="1:10" ht="20.100000000000001" customHeight="1" thickBot="1">
      <c r="A41" s="17" t="s">
        <v>114</v>
      </c>
      <c r="B41" s="23" t="s">
        <v>220</v>
      </c>
      <c r="C41" s="29">
        <v>39932</v>
      </c>
      <c r="D41" s="24">
        <v>19</v>
      </c>
      <c r="E41" s="24">
        <v>45</v>
      </c>
      <c r="F41" s="24">
        <v>43</v>
      </c>
      <c r="G41" s="24">
        <f t="shared" ref="G41" si="0">SUM(E41:F41)</f>
        <v>88</v>
      </c>
      <c r="H41" s="32">
        <f>SUM(G41-D41)</f>
        <v>69</v>
      </c>
      <c r="I41" s="14" t="s">
        <v>17</v>
      </c>
      <c r="J41" s="41" t="s">
        <v>242</v>
      </c>
    </row>
    <row r="42" spans="1:10" ht="20.100000000000001" hidden="1" customHeight="1" thickBot="1">
      <c r="A42" s="17"/>
      <c r="B42" s="23"/>
      <c r="C42" s="29"/>
      <c r="D42" s="24"/>
      <c r="E42" s="24"/>
      <c r="F42" s="24"/>
      <c r="G42" s="24">
        <f>SUM(E42:F42)</f>
        <v>0</v>
      </c>
      <c r="H42" s="32">
        <f>SUM(G42-D42)</f>
        <v>0</v>
      </c>
      <c r="I42" s="14" t="s">
        <v>18</v>
      </c>
      <c r="J42" s="41"/>
    </row>
    <row r="43" spans="1:10" ht="20.25" thickBot="1">
      <c r="A43" s="243" t="str">
        <f>'M 13'!A8:H8</f>
        <v>CABALLEROS MENORES DE 13 AÑOS (Clases 08 y post.)</v>
      </c>
      <c r="B43" s="244"/>
      <c r="C43" s="244"/>
      <c r="D43" s="244"/>
      <c r="E43" s="244"/>
      <c r="F43" s="244"/>
      <c r="G43" s="244"/>
      <c r="H43" s="245"/>
      <c r="I43" s="13"/>
      <c r="J43" s="41"/>
    </row>
    <row r="44" spans="1:10" ht="20.25" thickBot="1">
      <c r="A44" s="4" t="s">
        <v>0</v>
      </c>
      <c r="B44" s="14" t="s">
        <v>9</v>
      </c>
      <c r="C44" s="28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3"/>
      <c r="J44" s="41"/>
    </row>
    <row r="45" spans="1:10" ht="20.100000000000001" customHeight="1" thickBot="1">
      <c r="A45" s="17" t="str">
        <f>'M 13'!A10</f>
        <v>PATTI NICOLAS</v>
      </c>
      <c r="B45" s="23" t="str">
        <f>'M 13'!B10</f>
        <v>SPGC</v>
      </c>
      <c r="C45" s="29">
        <f>'M 13'!C10</f>
        <v>39770</v>
      </c>
      <c r="D45" s="24">
        <f>'M 13'!D10</f>
        <v>6</v>
      </c>
      <c r="E45" s="24">
        <f>'M 13'!E10</f>
        <v>39</v>
      </c>
      <c r="F45" s="24">
        <f>'M 13'!F10</f>
        <v>41</v>
      </c>
      <c r="G45" s="24">
        <f>'M 13'!G10</f>
        <v>80</v>
      </c>
      <c r="H45" s="32" t="s">
        <v>10</v>
      </c>
      <c r="I45" s="14" t="s">
        <v>15</v>
      </c>
      <c r="J45" s="41" t="s">
        <v>242</v>
      </c>
    </row>
    <row r="46" spans="1:10" ht="20.100000000000001" customHeight="1" thickBot="1">
      <c r="A46" s="17" t="str">
        <f>'M 13'!A11</f>
        <v>JENKINS STEVE</v>
      </c>
      <c r="B46" s="23" t="str">
        <f>'M 13'!B11</f>
        <v>MDPGC</v>
      </c>
      <c r="C46" s="29">
        <f>'M 13'!C11</f>
        <v>39689</v>
      </c>
      <c r="D46" s="24">
        <f>'M 13'!D11</f>
        <v>8</v>
      </c>
      <c r="E46" s="24">
        <f>'M 13'!E11</f>
        <v>41</v>
      </c>
      <c r="F46" s="24">
        <f>'M 13'!F11</f>
        <v>43</v>
      </c>
      <c r="G46" s="24">
        <f>'M 13'!G11</f>
        <v>84</v>
      </c>
      <c r="H46" s="32" t="s">
        <v>10</v>
      </c>
      <c r="I46" s="14" t="s">
        <v>16</v>
      </c>
      <c r="J46" s="41" t="s">
        <v>242</v>
      </c>
    </row>
    <row r="47" spans="1:10" ht="20.100000000000001" customHeight="1" thickBot="1">
      <c r="A47" s="17" t="s">
        <v>53</v>
      </c>
      <c r="B47" s="23" t="s">
        <v>216</v>
      </c>
      <c r="C47" s="29">
        <v>39577</v>
      </c>
      <c r="D47" s="24">
        <v>24</v>
      </c>
      <c r="E47" s="24">
        <v>53</v>
      </c>
      <c r="F47" s="24">
        <v>44</v>
      </c>
      <c r="G47" s="24">
        <f>SUM(E47:F47)</f>
        <v>97</v>
      </c>
      <c r="H47" s="32">
        <f>SUM(G47-D47)</f>
        <v>73</v>
      </c>
      <c r="I47" s="14" t="s">
        <v>17</v>
      </c>
      <c r="J47" s="41" t="s">
        <v>242</v>
      </c>
    </row>
    <row r="48" spans="1:10" ht="20.100000000000001" customHeight="1" thickBot="1">
      <c r="A48" s="17" t="s">
        <v>52</v>
      </c>
      <c r="B48" s="23" t="s">
        <v>220</v>
      </c>
      <c r="C48" s="29">
        <v>39785</v>
      </c>
      <c r="D48" s="24">
        <v>26</v>
      </c>
      <c r="E48" s="24">
        <v>50</v>
      </c>
      <c r="F48" s="24">
        <v>50</v>
      </c>
      <c r="G48" s="24">
        <f>SUM(E48:F48)</f>
        <v>100</v>
      </c>
      <c r="H48" s="32">
        <f>SUM(G48-D48)</f>
        <v>74</v>
      </c>
      <c r="I48" s="14" t="s">
        <v>18</v>
      </c>
      <c r="J48" s="41" t="s">
        <v>242</v>
      </c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I82"/>
  <sheetViews>
    <sheetView zoomScale="70" zoomScaleNormal="70" workbookViewId="0">
      <selection sqref="A1:D1"/>
    </sheetView>
  </sheetViews>
  <sheetFormatPr baseColWidth="10" defaultRowHeight="18.75"/>
  <cols>
    <col min="1" max="1" width="41" style="12" customWidth="1"/>
    <col min="2" max="2" width="13.28515625" style="15" bestFit="1" customWidth="1"/>
    <col min="3" max="3" width="15.7109375" style="50" bestFit="1" customWidth="1"/>
    <col min="4" max="4" width="10.85546875" style="15" bestFit="1" customWidth="1"/>
    <col min="5" max="6" width="4.5703125" style="15" bestFit="1" customWidth="1"/>
    <col min="7" max="7" width="13" style="12" bestFit="1" customWidth="1"/>
    <col min="8" max="8" width="4.42578125" style="12" bestFit="1" customWidth="1"/>
    <col min="9" max="16384" width="11.42578125" style="12"/>
  </cols>
  <sheetData>
    <row r="1" spans="1:9" ht="19.5">
      <c r="A1" s="242" t="str">
        <f>JUV!A1</f>
        <v>MIRAMAR</v>
      </c>
      <c r="B1" s="242"/>
      <c r="C1" s="242"/>
      <c r="D1" s="242"/>
      <c r="E1" s="81"/>
      <c r="H1" s="41"/>
    </row>
    <row r="2" spans="1:9" ht="19.5">
      <c r="A2" s="242" t="str">
        <f>JUV!A2</f>
        <v>LINKS</v>
      </c>
      <c r="B2" s="242"/>
      <c r="C2" s="242"/>
      <c r="D2" s="242"/>
      <c r="E2" s="81"/>
      <c r="H2" s="41"/>
    </row>
    <row r="3" spans="1:9" ht="19.5">
      <c r="A3" s="242" t="str">
        <f>JUV!A3</f>
        <v>FEDERACION REGIONAL DE GOLF MAR Y SIERRAS</v>
      </c>
      <c r="B3" s="242"/>
      <c r="C3" s="242"/>
      <c r="D3" s="242"/>
      <c r="E3" s="81"/>
      <c r="H3" s="41"/>
    </row>
    <row r="4" spans="1:9" ht="19.5">
      <c r="A4" s="247" t="s">
        <v>12</v>
      </c>
      <c r="B4" s="247"/>
      <c r="C4" s="247"/>
      <c r="D4" s="247"/>
      <c r="E4" s="81"/>
      <c r="H4" s="41"/>
    </row>
    <row r="5" spans="1:9" ht="19.5">
      <c r="A5" s="242" t="s">
        <v>14</v>
      </c>
      <c r="B5" s="242"/>
      <c r="C5" s="242"/>
      <c r="D5" s="242"/>
      <c r="E5" s="81"/>
      <c r="H5" s="41"/>
    </row>
    <row r="6" spans="1:9" ht="19.5">
      <c r="A6" s="242" t="str">
        <f>JUV!A6</f>
        <v>DOMINGO 19 DE SEPTIEMBRE DE 2021</v>
      </c>
      <c r="B6" s="242"/>
      <c r="C6" s="242"/>
      <c r="D6" s="242"/>
      <c r="E6" s="81"/>
      <c r="H6" s="41"/>
    </row>
    <row r="7" spans="1:9" ht="20.25" thickBot="1">
      <c r="A7" s="42"/>
      <c r="B7" s="74"/>
      <c r="C7" s="42"/>
      <c r="D7" s="74"/>
      <c r="E7" s="81"/>
      <c r="H7" s="41"/>
    </row>
    <row r="8" spans="1:9" ht="20.25" thickBot="1">
      <c r="A8" s="243" t="str">
        <f>ALBATROS!A19</f>
        <v>ALBATROS - DAMAS CLASES 08 - 09 -</v>
      </c>
      <c r="B8" s="244"/>
      <c r="C8" s="244"/>
      <c r="D8" s="244"/>
      <c r="E8" s="244"/>
      <c r="F8" s="245"/>
      <c r="H8" s="41"/>
    </row>
    <row r="9" spans="1:9" s="42" customFormat="1" ht="20.25" thickBot="1">
      <c r="A9" s="19" t="s">
        <v>6</v>
      </c>
      <c r="B9" s="77" t="s">
        <v>9</v>
      </c>
      <c r="C9" s="77" t="s">
        <v>21</v>
      </c>
      <c r="D9" s="78" t="s">
        <v>1</v>
      </c>
      <c r="E9" s="4" t="s">
        <v>4</v>
      </c>
      <c r="F9" s="4" t="s">
        <v>5</v>
      </c>
      <c r="H9" s="41"/>
    </row>
    <row r="10" spans="1:9" ht="20.25" thickBot="1">
      <c r="A10" s="43" t="str">
        <f>ALBATROS!A21</f>
        <v>CAAMAÑO MORA</v>
      </c>
      <c r="B10" s="70" t="str">
        <f>ALBATROS!B21</f>
        <v>MDPGC</v>
      </c>
      <c r="C10" s="44">
        <f>ALBATROS!C21</f>
        <v>39631</v>
      </c>
      <c r="D10" s="70">
        <f>ALBATROS!D21</f>
        <v>14</v>
      </c>
      <c r="E10" s="84">
        <f>ALBATROS!E21</f>
        <v>62</v>
      </c>
      <c r="F10" s="83" t="s">
        <v>10</v>
      </c>
      <c r="G10" s="14" t="s">
        <v>15</v>
      </c>
      <c r="H10" s="41" t="s">
        <v>242</v>
      </c>
    </row>
    <row r="11" spans="1:9" ht="20.25" thickBot="1">
      <c r="A11" s="43" t="str">
        <f>ALBATROS!A22</f>
        <v>DANIEL KATJA</v>
      </c>
      <c r="B11" s="70" t="str">
        <f>ALBATROS!B22</f>
        <v>NGC</v>
      </c>
      <c r="C11" s="44">
        <f>ALBATROS!C22</f>
        <v>39930</v>
      </c>
      <c r="D11" s="70">
        <f>ALBATROS!D22</f>
        <v>27</v>
      </c>
      <c r="E11" s="84">
        <f>ALBATROS!E22</f>
        <v>65</v>
      </c>
      <c r="F11" s="83" t="s">
        <v>10</v>
      </c>
      <c r="G11" s="14" t="s">
        <v>16</v>
      </c>
      <c r="H11" s="41" t="s">
        <v>242</v>
      </c>
    </row>
    <row r="12" spans="1:9" ht="20.25" thickBot="1">
      <c r="A12" s="43" t="str">
        <f>ALBATROS!A23</f>
        <v>DE MARTINO BERNARDITA</v>
      </c>
      <c r="B12" s="70" t="str">
        <f>ALBATROS!B23</f>
        <v>GCD</v>
      </c>
      <c r="C12" s="44">
        <f>ALBATROS!C23</f>
        <v>39750</v>
      </c>
      <c r="D12" s="70">
        <f>ALBATROS!D23</f>
        <v>27</v>
      </c>
      <c r="E12" s="84">
        <f>ALBATROS!E23</f>
        <v>66</v>
      </c>
      <c r="F12" s="85">
        <f>(E12-D12)</f>
        <v>39</v>
      </c>
      <c r="G12" s="14" t="s">
        <v>17</v>
      </c>
      <c r="H12" s="41" t="s">
        <v>242</v>
      </c>
    </row>
    <row r="13" spans="1:9" ht="19.5" thickBot="1">
      <c r="C13" s="48"/>
      <c r="E13" s="81"/>
      <c r="H13" s="41"/>
    </row>
    <row r="14" spans="1:9" ht="20.25" thickBot="1">
      <c r="A14" s="243" t="str">
        <f>ALBATROS!A8</f>
        <v>ALBATROS - CABALLEROS CLASES 08 - 09 -</v>
      </c>
      <c r="B14" s="244"/>
      <c r="C14" s="244"/>
      <c r="D14" s="244"/>
      <c r="E14" s="244"/>
      <c r="F14" s="245"/>
      <c r="H14" s="41"/>
    </row>
    <row r="15" spans="1:9" s="74" customFormat="1" ht="20.25" thickBot="1">
      <c r="A15" s="19" t="s">
        <v>0</v>
      </c>
      <c r="B15" s="77" t="s">
        <v>9</v>
      </c>
      <c r="C15" s="77" t="s">
        <v>21</v>
      </c>
      <c r="D15" s="78" t="s">
        <v>1</v>
      </c>
      <c r="E15" s="4" t="s">
        <v>4</v>
      </c>
      <c r="F15" s="4" t="s">
        <v>5</v>
      </c>
      <c r="H15" s="41"/>
    </row>
    <row r="16" spans="1:9" ht="20.25" thickBot="1">
      <c r="A16" s="199" t="str">
        <f>ALBATROS!A10</f>
        <v>PORTIS SANTIAGO (U.6 H. 33)</v>
      </c>
      <c r="B16" s="70" t="str">
        <f>ALBATROS!B10</f>
        <v>CMDP</v>
      </c>
      <c r="C16" s="44">
        <f>ALBATROS!C10</f>
        <v>40175</v>
      </c>
      <c r="D16" s="70">
        <f>ALBATROS!D10</f>
        <v>11</v>
      </c>
      <c r="E16" s="84">
        <f>ALBATROS!E10</f>
        <v>48</v>
      </c>
      <c r="F16" s="83" t="s">
        <v>10</v>
      </c>
      <c r="G16" s="14" t="s">
        <v>15</v>
      </c>
      <c r="H16" s="41" t="s">
        <v>242</v>
      </c>
      <c r="I16" s="41"/>
    </row>
    <row r="17" spans="1:8" ht="20.25" thickBot="1">
      <c r="A17" s="199" t="str">
        <f>ALBATROS!A11</f>
        <v>LANCELOTTI VALENTINO (U.6 H. 34)</v>
      </c>
      <c r="B17" s="70" t="str">
        <f>ALBATROS!B11</f>
        <v>CMDP</v>
      </c>
      <c r="C17" s="44">
        <f>ALBATROS!C11</f>
        <v>39762</v>
      </c>
      <c r="D17" s="70">
        <f>ALBATROS!D11</f>
        <v>14</v>
      </c>
      <c r="E17" s="84">
        <f>ALBATROS!E11</f>
        <v>48</v>
      </c>
      <c r="F17" s="83" t="s">
        <v>10</v>
      </c>
      <c r="G17" s="14" t="s">
        <v>16</v>
      </c>
      <c r="H17" s="41" t="s">
        <v>242</v>
      </c>
    </row>
    <row r="18" spans="1:8" ht="20.25" thickBot="1">
      <c r="A18" s="46" t="str">
        <f>ALBATROS!A12</f>
        <v xml:space="preserve">ROLON ESTANISLAO </v>
      </c>
      <c r="B18" s="82" t="str">
        <f>ALBATROS!B12</f>
        <v>MDPGC</v>
      </c>
      <c r="C18" s="47">
        <f>ALBATROS!C12</f>
        <v>39994</v>
      </c>
      <c r="D18" s="82">
        <f>ALBATROS!D12</f>
        <v>20</v>
      </c>
      <c r="E18" s="82">
        <f>ALBATROS!E12</f>
        <v>53</v>
      </c>
      <c r="F18" s="85">
        <f>(E18-D18)</f>
        <v>33</v>
      </c>
      <c r="G18" s="14" t="s">
        <v>17</v>
      </c>
      <c r="H18" s="41" t="s">
        <v>242</v>
      </c>
    </row>
    <row r="19" spans="1:8" ht="19.5" thickBot="1">
      <c r="C19" s="48"/>
      <c r="E19" s="81"/>
      <c r="H19" s="41"/>
    </row>
    <row r="20" spans="1:8" ht="20.25" thickBot="1">
      <c r="A20" s="243" t="str">
        <f>EAGLES!A30</f>
        <v>EAGLES - DAMAS CLASES 10 - 11 -</v>
      </c>
      <c r="B20" s="244"/>
      <c r="C20" s="244"/>
      <c r="D20" s="244"/>
      <c r="E20" s="244"/>
      <c r="F20" s="245"/>
      <c r="H20" s="41"/>
    </row>
    <row r="21" spans="1:8" s="74" customFormat="1" ht="20.25" thickBot="1">
      <c r="A21" s="19" t="s">
        <v>6</v>
      </c>
      <c r="B21" s="77" t="s">
        <v>9</v>
      </c>
      <c r="C21" s="77" t="s">
        <v>21</v>
      </c>
      <c r="D21" s="78" t="s">
        <v>1</v>
      </c>
      <c r="E21" s="4" t="s">
        <v>4</v>
      </c>
      <c r="F21" s="4" t="s">
        <v>5</v>
      </c>
      <c r="H21" s="41"/>
    </row>
    <row r="22" spans="1:8" ht="20.25" thickBot="1">
      <c r="A22" s="43" t="str">
        <f>EAGLES!A32</f>
        <v xml:space="preserve">JENKINS UMA </v>
      </c>
      <c r="B22" s="70" t="str">
        <f>EAGLES!B32</f>
        <v>MDPGC</v>
      </c>
      <c r="C22" s="44">
        <f>EAGLES!C32</f>
        <v>40439</v>
      </c>
      <c r="D22" s="70">
        <f>EAGLES!D32</f>
        <v>9</v>
      </c>
      <c r="E22" s="204">
        <f>EAGLES!E32</f>
        <v>45</v>
      </c>
      <c r="F22" s="83" t="s">
        <v>10</v>
      </c>
      <c r="G22" s="14" t="s">
        <v>15</v>
      </c>
      <c r="H22" s="41" t="s">
        <v>242</v>
      </c>
    </row>
    <row r="23" spans="1:8" ht="20.25" thickBot="1">
      <c r="A23" s="43" t="str">
        <f>EAGLES!A33</f>
        <v>BIONDELLI ALLEGRA</v>
      </c>
      <c r="B23" s="70" t="str">
        <f>EAGLES!B33</f>
        <v>SPGC</v>
      </c>
      <c r="C23" s="44">
        <f>EAGLES!C33</f>
        <v>40616</v>
      </c>
      <c r="D23" s="70">
        <f>EAGLES!D33</f>
        <v>23</v>
      </c>
      <c r="E23" s="204">
        <f>EAGLES!E33</f>
        <v>56</v>
      </c>
      <c r="F23" s="83" t="s">
        <v>10</v>
      </c>
      <c r="G23" s="14" t="s">
        <v>16</v>
      </c>
      <c r="H23" s="41" t="s">
        <v>242</v>
      </c>
    </row>
    <row r="24" spans="1:8" ht="20.25" thickBot="1">
      <c r="A24" s="205" t="str">
        <f>EAGLES!A34</f>
        <v>PORCEL ALFONSINA (Hizo un 10)</v>
      </c>
      <c r="B24" s="82" t="str">
        <f>EAGLES!B34</f>
        <v>SPGC</v>
      </c>
      <c r="C24" s="47">
        <f>EAGLES!C34</f>
        <v>40415</v>
      </c>
      <c r="D24" s="82">
        <f>EAGLES!D34</f>
        <v>24</v>
      </c>
      <c r="E24" s="85">
        <f>EAGLES!E34</f>
        <v>56</v>
      </c>
      <c r="F24" s="85">
        <f>(E24-D24)</f>
        <v>32</v>
      </c>
      <c r="G24" s="14" t="s">
        <v>17</v>
      </c>
      <c r="H24" s="41" t="s">
        <v>242</v>
      </c>
    </row>
    <row r="25" spans="1:8" ht="19.5" thickBot="1">
      <c r="C25" s="48"/>
      <c r="E25" s="81"/>
      <c r="H25" s="41"/>
    </row>
    <row r="26" spans="1:8" ht="20.25" thickBot="1">
      <c r="A26" s="243" t="str">
        <f>EAGLES!A8</f>
        <v>EAGLES - CABALLEROS CLASES 10 - 11 -</v>
      </c>
      <c r="B26" s="244"/>
      <c r="C26" s="244"/>
      <c r="D26" s="244"/>
      <c r="E26" s="244"/>
      <c r="F26" s="245"/>
      <c r="H26" s="41"/>
    </row>
    <row r="27" spans="1:8" s="74" customFormat="1" ht="20.25" thickBot="1">
      <c r="A27" s="19" t="s">
        <v>0</v>
      </c>
      <c r="B27" s="77" t="s">
        <v>9</v>
      </c>
      <c r="C27" s="77" t="s">
        <v>21</v>
      </c>
      <c r="D27" s="78" t="s">
        <v>1</v>
      </c>
      <c r="E27" s="4" t="s">
        <v>4</v>
      </c>
      <c r="F27" s="4" t="s">
        <v>5</v>
      </c>
      <c r="H27" s="41"/>
    </row>
    <row r="28" spans="1:8" ht="20.25" thickBot="1">
      <c r="A28" s="43" t="str">
        <f>EAGLES!A10</f>
        <v>VIALI MARTIN</v>
      </c>
      <c r="B28" s="70" t="str">
        <f>EAGLES!B10</f>
        <v>EVTGC</v>
      </c>
      <c r="C28" s="44">
        <f>EAGLES!C10</f>
        <v>40430</v>
      </c>
      <c r="D28" s="70">
        <f>EAGLES!D10</f>
        <v>6</v>
      </c>
      <c r="E28" s="84">
        <f>EAGLES!E10</f>
        <v>42</v>
      </c>
      <c r="F28" s="83" t="s">
        <v>10</v>
      </c>
      <c r="G28" s="14" t="s">
        <v>15</v>
      </c>
      <c r="H28" s="41" t="s">
        <v>242</v>
      </c>
    </row>
    <row r="29" spans="1:8" ht="20.25" thickBot="1">
      <c r="A29" s="43" t="str">
        <f>EAGLES!A11</f>
        <v xml:space="preserve">JUAREZ GOÑI FRANCISCO </v>
      </c>
      <c r="B29" s="70" t="str">
        <f>EAGLES!B11</f>
        <v>TGC</v>
      </c>
      <c r="C29" s="44">
        <f>EAGLES!C11</f>
        <v>40437</v>
      </c>
      <c r="D29" s="70">
        <f>EAGLES!D11</f>
        <v>9</v>
      </c>
      <c r="E29" s="84">
        <f>EAGLES!E11</f>
        <v>44</v>
      </c>
      <c r="F29" s="83" t="s">
        <v>10</v>
      </c>
      <c r="G29" s="14" t="s">
        <v>16</v>
      </c>
      <c r="H29" s="41" t="s">
        <v>242</v>
      </c>
    </row>
    <row r="30" spans="1:8" ht="20.25" thickBot="1">
      <c r="A30" s="46" t="s">
        <v>130</v>
      </c>
      <c r="B30" s="82" t="s">
        <v>227</v>
      </c>
      <c r="C30" s="47">
        <v>40373</v>
      </c>
      <c r="D30" s="82">
        <v>19</v>
      </c>
      <c r="E30" s="82">
        <v>48</v>
      </c>
      <c r="F30" s="85">
        <f>EAGLES!F12</f>
        <v>40</v>
      </c>
      <c r="G30" s="14" t="s">
        <v>17</v>
      </c>
      <c r="H30" s="41" t="s">
        <v>242</v>
      </c>
    </row>
    <row r="31" spans="1:8" ht="19.5" thickBot="1">
      <c r="C31" s="48"/>
      <c r="E31" s="81"/>
      <c r="H31" s="41"/>
    </row>
    <row r="32" spans="1:8" ht="20.25" thickBot="1">
      <c r="A32" s="243" t="str">
        <f>BIRDIES!A27</f>
        <v>BIRDIES - DAMAS CLASES 2012 Y POSTERIORES</v>
      </c>
      <c r="B32" s="244"/>
      <c r="C32" s="244"/>
      <c r="D32" s="244"/>
      <c r="E32" s="244"/>
      <c r="F32" s="245"/>
      <c r="H32" s="41"/>
    </row>
    <row r="33" spans="1:8" s="74" customFormat="1" ht="20.25" thickBot="1">
      <c r="A33" s="19" t="s">
        <v>6</v>
      </c>
      <c r="B33" s="77" t="s">
        <v>9</v>
      </c>
      <c r="C33" s="77" t="s">
        <v>21</v>
      </c>
      <c r="D33" s="78" t="s">
        <v>1</v>
      </c>
      <c r="E33" s="4" t="s">
        <v>4</v>
      </c>
      <c r="F33" s="4" t="s">
        <v>5</v>
      </c>
      <c r="H33" s="41"/>
    </row>
    <row r="34" spans="1:8" ht="20.25" thickBot="1">
      <c r="A34" s="43" t="str">
        <f>BIRDIES!A29</f>
        <v>RAMPEZZOTTI JUSTINA</v>
      </c>
      <c r="B34" s="70" t="str">
        <f>BIRDIES!B29</f>
        <v>TGC</v>
      </c>
      <c r="C34" s="44">
        <f>BIRDIES!C29</f>
        <v>40917</v>
      </c>
      <c r="D34" s="70">
        <f>BIRDIES!D29</f>
        <v>14</v>
      </c>
      <c r="E34" s="84">
        <f>BIRDIES!E29</f>
        <v>43</v>
      </c>
      <c r="F34" s="83" t="s">
        <v>10</v>
      </c>
      <c r="G34" s="14" t="s">
        <v>15</v>
      </c>
      <c r="H34" s="41" t="s">
        <v>242</v>
      </c>
    </row>
    <row r="35" spans="1:8" ht="20.25" thickBot="1">
      <c r="A35" s="43" t="str">
        <f>BIRDIES!A30</f>
        <v>MARTIN MILENA</v>
      </c>
      <c r="B35" s="70" t="str">
        <f>BIRDIES!B30</f>
        <v>CMDP</v>
      </c>
      <c r="C35" s="44">
        <f>BIRDIES!C30</f>
        <v>40984</v>
      </c>
      <c r="D35" s="70">
        <f>BIRDIES!D30</f>
        <v>0</v>
      </c>
      <c r="E35" s="84">
        <f>BIRDIES!E30</f>
        <v>54</v>
      </c>
      <c r="F35" s="83" t="s">
        <v>10</v>
      </c>
      <c r="G35" s="14" t="s">
        <v>16</v>
      </c>
      <c r="H35" s="41" t="s">
        <v>242</v>
      </c>
    </row>
    <row r="36" spans="1:8" ht="20.25" thickBot="1">
      <c r="A36" s="46" t="str">
        <f>BIRDIES!A31</f>
        <v>PORCEL MARGARITA</v>
      </c>
      <c r="B36" s="82" t="str">
        <f>BIRDIES!B31</f>
        <v>SPGC</v>
      </c>
      <c r="C36" s="47">
        <f>BIRDIES!C31</f>
        <v>41055</v>
      </c>
      <c r="D36" s="82">
        <f>BIRDIES!D31</f>
        <v>22</v>
      </c>
      <c r="E36" s="82">
        <f>BIRDIES!E31</f>
        <v>56</v>
      </c>
      <c r="F36" s="85">
        <f>(E36-D36)</f>
        <v>34</v>
      </c>
      <c r="G36" s="14" t="s">
        <v>17</v>
      </c>
      <c r="H36" s="41" t="s">
        <v>242</v>
      </c>
    </row>
    <row r="37" spans="1:8" ht="20.25" thickBot="1">
      <c r="A37" s="55"/>
      <c r="B37" s="56"/>
      <c r="C37" s="57"/>
      <c r="D37" s="75"/>
      <c r="E37" s="81"/>
      <c r="H37" s="41"/>
    </row>
    <row r="38" spans="1:8" ht="20.25" thickBot="1">
      <c r="A38" s="243" t="str">
        <f>BIRDIES!A8</f>
        <v>BIRDIES - CABALLEROS CLASES 2012 Y POSTERIORES</v>
      </c>
      <c r="B38" s="244"/>
      <c r="C38" s="244"/>
      <c r="D38" s="244"/>
      <c r="E38" s="244"/>
      <c r="F38" s="245"/>
      <c r="H38" s="41"/>
    </row>
    <row r="39" spans="1:8" s="74" customFormat="1" ht="20.25" thickBot="1">
      <c r="A39" s="19" t="s">
        <v>0</v>
      </c>
      <c r="B39" s="77" t="s">
        <v>9</v>
      </c>
      <c r="C39" s="77" t="s">
        <v>21</v>
      </c>
      <c r="D39" s="78" t="s">
        <v>1</v>
      </c>
      <c r="E39" s="4" t="s">
        <v>4</v>
      </c>
      <c r="F39" s="4" t="s">
        <v>5</v>
      </c>
      <c r="H39" s="41"/>
    </row>
    <row r="40" spans="1:8" ht="20.25" thickBot="1">
      <c r="A40" s="43" t="str">
        <f>BIRDIES!A10</f>
        <v>CICCOLA FRANCESCO</v>
      </c>
      <c r="B40" s="70" t="str">
        <f>BIRDIES!B10</f>
        <v>ML</v>
      </c>
      <c r="C40" s="44">
        <f>BIRDIES!C10</f>
        <v>41277</v>
      </c>
      <c r="D40" s="70">
        <f>BIRDIES!D10</f>
        <v>-6</v>
      </c>
      <c r="E40" s="84">
        <f>BIRDIES!E10</f>
        <v>35</v>
      </c>
      <c r="F40" s="83" t="s">
        <v>10</v>
      </c>
      <c r="G40" s="14" t="s">
        <v>15</v>
      </c>
      <c r="H40" s="41" t="s">
        <v>242</v>
      </c>
    </row>
    <row r="41" spans="1:8" ht="20.25" thickBot="1">
      <c r="A41" s="43" t="str">
        <f>BIRDIES!A11</f>
        <v>PATTI VICENTE</v>
      </c>
      <c r="B41" s="70" t="str">
        <f>BIRDIES!B11</f>
        <v>SPGC</v>
      </c>
      <c r="C41" s="44">
        <f>BIRDIES!C11</f>
        <v>41123</v>
      </c>
      <c r="D41" s="70">
        <f>BIRDIES!D11</f>
        <v>8</v>
      </c>
      <c r="E41" s="84">
        <f>BIRDIES!E11</f>
        <v>46</v>
      </c>
      <c r="F41" s="83" t="s">
        <v>10</v>
      </c>
      <c r="G41" s="14" t="s">
        <v>16</v>
      </c>
      <c r="H41" s="41" t="s">
        <v>242</v>
      </c>
    </row>
    <row r="42" spans="1:8" ht="20.25" thickBot="1">
      <c r="A42" s="46" t="str">
        <f>BIRDIES!A12</f>
        <v>HAUQUI MANUEL</v>
      </c>
      <c r="B42" s="82" t="str">
        <f>BIRDIES!B12</f>
        <v>GCD</v>
      </c>
      <c r="C42" s="47">
        <f>BIRDIES!C12</f>
        <v>41174</v>
      </c>
      <c r="D42" s="82">
        <f>BIRDIES!D12</f>
        <v>14</v>
      </c>
      <c r="E42" s="82">
        <f>BIRDIES!E12</f>
        <v>47</v>
      </c>
      <c r="F42" s="85">
        <f>(E42-D42)</f>
        <v>33</v>
      </c>
      <c r="G42" s="14" t="s">
        <v>17</v>
      </c>
      <c r="H42" s="41" t="s">
        <v>242</v>
      </c>
    </row>
    <row r="43" spans="1:8" ht="19.5">
      <c r="A43" s="55"/>
      <c r="B43" s="56"/>
      <c r="C43" s="57"/>
      <c r="D43" s="75"/>
      <c r="E43" s="81"/>
      <c r="H43" s="41"/>
    </row>
    <row r="44" spans="1:8" ht="20.25" thickBot="1">
      <c r="A44" s="55"/>
      <c r="B44" s="56"/>
      <c r="C44" s="57"/>
      <c r="D44" s="75"/>
      <c r="E44" s="81"/>
      <c r="H44" s="41"/>
    </row>
    <row r="45" spans="1:8" ht="20.25" thickBot="1">
      <c r="A45" s="243" t="str">
        <f>PROMOCIONALES!A8</f>
        <v>PROMOCIONALES A HCP.</v>
      </c>
      <c r="B45" s="244"/>
      <c r="C45" s="244"/>
      <c r="D45" s="245"/>
      <c r="E45" s="81"/>
      <c r="H45" s="41"/>
    </row>
    <row r="46" spans="1:8" s="74" customFormat="1" ht="20.25" thickBot="1">
      <c r="A46" s="19" t="s">
        <v>6</v>
      </c>
      <c r="B46" s="77" t="s">
        <v>9</v>
      </c>
      <c r="C46" s="77" t="s">
        <v>21</v>
      </c>
      <c r="D46" s="78" t="s">
        <v>1</v>
      </c>
      <c r="E46" s="4" t="s">
        <v>4</v>
      </c>
      <c r="F46" s="4" t="s">
        <v>5</v>
      </c>
      <c r="H46" s="41"/>
    </row>
    <row r="47" spans="1:8" ht="20.25" thickBot="1">
      <c r="A47" s="43" t="str">
        <f>PROMOCIONALES!A10</f>
        <v>CEJAS SANTIAGO</v>
      </c>
      <c r="B47" s="70" t="str">
        <f>PROMOCIONALES!B10</f>
        <v>MDPGC</v>
      </c>
      <c r="C47" s="44">
        <f>PROMOCIONALES!C10</f>
        <v>38531</v>
      </c>
      <c r="D47" s="70">
        <f>PROMOCIONALES!D10</f>
        <v>28</v>
      </c>
      <c r="E47" s="84">
        <f>PROMOCIONALES!E10</f>
        <v>49</v>
      </c>
      <c r="F47" s="83" t="s">
        <v>10</v>
      </c>
      <c r="G47" s="14" t="s">
        <v>15</v>
      </c>
      <c r="H47" s="41" t="s">
        <v>242</v>
      </c>
    </row>
    <row r="48" spans="1:8" ht="20.25" thickBot="1">
      <c r="A48" s="46" t="str">
        <f>PROMOCIONALES!A11</f>
        <v xml:space="preserve">LEON CAMPOS IARA </v>
      </c>
      <c r="B48" s="82" t="str">
        <f>PROMOCIONALES!B11</f>
        <v>MDPGC</v>
      </c>
      <c r="C48" s="47">
        <f>PROMOCIONALES!C11</f>
        <v>39177</v>
      </c>
      <c r="D48" s="82">
        <f>PROMOCIONALES!D11</f>
        <v>15</v>
      </c>
      <c r="E48" s="82">
        <f>PROMOCIONALES!E11</f>
        <v>51</v>
      </c>
      <c r="F48" s="85">
        <f>PROMOCIONALES!F11</f>
        <v>36</v>
      </c>
      <c r="G48" s="14" t="s">
        <v>17</v>
      </c>
      <c r="H48" s="41" t="s">
        <v>242</v>
      </c>
    </row>
    <row r="49" spans="1:8" ht="20.25" thickBot="1">
      <c r="A49" s="55"/>
      <c r="B49" s="56"/>
      <c r="C49" s="57"/>
      <c r="D49" s="75"/>
      <c r="E49" s="81"/>
      <c r="H49" s="41"/>
    </row>
    <row r="50" spans="1:8" ht="20.25" thickBot="1">
      <c r="A50" s="243" t="s">
        <v>13</v>
      </c>
      <c r="B50" s="244"/>
      <c r="C50" s="244"/>
      <c r="D50" s="245"/>
      <c r="E50" s="81"/>
      <c r="H50" s="41"/>
    </row>
    <row r="51" spans="1:8" ht="20.25" thickBot="1">
      <c r="A51" s="4" t="s">
        <v>0</v>
      </c>
      <c r="B51" s="4" t="s">
        <v>9</v>
      </c>
      <c r="C51" s="49" t="s">
        <v>10</v>
      </c>
      <c r="D51" s="4" t="s">
        <v>22</v>
      </c>
      <c r="E51" s="81"/>
      <c r="H51" s="41"/>
    </row>
    <row r="52" spans="1:8" ht="19.5">
      <c r="A52" s="43" t="str">
        <f>'5 H Y H.A. Y GGII'!A10</f>
        <v>SARASOLA PEDRO</v>
      </c>
      <c r="B52" s="70" t="str">
        <f>'5 H Y H.A. Y GGII'!B10</f>
        <v>GCD</v>
      </c>
      <c r="C52" s="44" t="s">
        <v>10</v>
      </c>
      <c r="D52" s="45">
        <f>'5 H Y H.A. Y GGII'!C10</f>
        <v>28</v>
      </c>
      <c r="E52" s="81"/>
      <c r="H52" s="41"/>
    </row>
    <row r="53" spans="1:8" ht="19.5">
      <c r="A53" s="43" t="str">
        <f>'5 H Y H.A. Y GGII'!A11</f>
        <v>FALLICO GONZALEZ JOAQUIN</v>
      </c>
      <c r="B53" s="70" t="str">
        <f>'5 H Y H.A. Y GGII'!B11</f>
        <v>NGC</v>
      </c>
      <c r="C53" s="44" t="s">
        <v>10</v>
      </c>
      <c r="D53" s="45">
        <f>'5 H Y H.A. Y GGII'!C11</f>
        <v>29</v>
      </c>
      <c r="E53" s="81"/>
      <c r="H53" s="41"/>
    </row>
    <row r="54" spans="1:8" ht="19.5">
      <c r="A54" s="43" t="str">
        <f>'5 H Y H.A. Y GGII'!A12</f>
        <v>ELICHIRIBEHETY PEDRO</v>
      </c>
      <c r="B54" s="70" t="str">
        <f>'5 H Y H.A. Y GGII'!B12</f>
        <v>MDPGC</v>
      </c>
      <c r="C54" s="44" t="s">
        <v>10</v>
      </c>
      <c r="D54" s="45">
        <f>'5 H Y H.A. Y GGII'!C12</f>
        <v>33</v>
      </c>
      <c r="E54" s="81"/>
      <c r="H54" s="41"/>
    </row>
    <row r="55" spans="1:8" ht="19.5">
      <c r="A55" s="43" t="str">
        <f>'5 H Y H.A. Y GGII'!A13</f>
        <v>GENTILE MARTINO</v>
      </c>
      <c r="B55" s="70" t="str">
        <f>'5 H Y H.A. Y GGII'!B13</f>
        <v>CMDP</v>
      </c>
      <c r="C55" s="44" t="s">
        <v>10</v>
      </c>
      <c r="D55" s="45">
        <f>'5 H Y H.A. Y GGII'!C13</f>
        <v>33</v>
      </c>
      <c r="E55" s="81"/>
      <c r="H55" s="41"/>
    </row>
    <row r="56" spans="1:8" ht="19.5">
      <c r="A56" s="43" t="str">
        <f>'5 H Y H.A. Y GGII'!A14</f>
        <v>MONTENEGRO BENJAMIN</v>
      </c>
      <c r="B56" s="70" t="str">
        <f>'5 H Y H.A. Y GGII'!B14</f>
        <v>CMDP</v>
      </c>
      <c r="C56" s="44" t="s">
        <v>10</v>
      </c>
      <c r="D56" s="45">
        <f>'5 H Y H.A. Y GGII'!C14</f>
        <v>37</v>
      </c>
      <c r="E56" s="81"/>
      <c r="H56" s="41"/>
    </row>
    <row r="57" spans="1:8" ht="19.5">
      <c r="A57" s="43" t="str">
        <f>'5 H Y H.A. Y GGII'!A15</f>
        <v>ECHEGOYEN CIRILO</v>
      </c>
      <c r="B57" s="70" t="str">
        <f>'5 H Y H.A. Y GGII'!B15</f>
        <v>SPGC</v>
      </c>
      <c r="C57" s="44" t="s">
        <v>10</v>
      </c>
      <c r="D57" s="45">
        <f>'5 H Y H.A. Y GGII'!C15</f>
        <v>38</v>
      </c>
      <c r="E57" s="81"/>
      <c r="H57" s="41"/>
    </row>
    <row r="58" spans="1:8" ht="19.5">
      <c r="A58" s="43" t="str">
        <f>'5 H Y H.A. Y GGII'!A16</f>
        <v>MUNAR DANTE</v>
      </c>
      <c r="B58" s="70" t="str">
        <f>'5 H Y H.A. Y GGII'!B16</f>
        <v>TGC</v>
      </c>
      <c r="C58" s="44" t="s">
        <v>10</v>
      </c>
      <c r="D58" s="45">
        <f>'5 H Y H.A. Y GGII'!C16</f>
        <v>38</v>
      </c>
      <c r="E58" s="81"/>
      <c r="H58" s="41"/>
    </row>
    <row r="59" spans="1:8" ht="19.5">
      <c r="A59" s="43" t="str">
        <f>'5 H Y H.A. Y GGII'!A17</f>
        <v>LAMORTE JUAN SEBASTIAN</v>
      </c>
      <c r="B59" s="70" t="str">
        <f>'5 H Y H.A. Y GGII'!B17</f>
        <v>CG</v>
      </c>
      <c r="C59" s="44" t="s">
        <v>10</v>
      </c>
      <c r="D59" s="45">
        <f>'5 H Y H.A. Y GGII'!C17</f>
        <v>39</v>
      </c>
      <c r="E59" s="81"/>
      <c r="H59" s="41"/>
    </row>
    <row r="60" spans="1:8" ht="19.5">
      <c r="A60" s="43" t="str">
        <f>'5 H Y H.A. Y GGII'!A18</f>
        <v>GUTIERREZ PEDRO</v>
      </c>
      <c r="B60" s="70" t="str">
        <f>'5 H Y H.A. Y GGII'!B18</f>
        <v>NGC</v>
      </c>
      <c r="C60" s="44" t="s">
        <v>10</v>
      </c>
      <c r="D60" s="45">
        <f>'5 H Y H.A. Y GGII'!C18</f>
        <v>39</v>
      </c>
      <c r="E60" s="81"/>
      <c r="H60" s="41"/>
    </row>
    <row r="61" spans="1:8" ht="19.5">
      <c r="A61" s="43" t="str">
        <f>'5 H Y H.A. Y GGII'!A19</f>
        <v>MA KARTHE FRANCISCO</v>
      </c>
      <c r="B61" s="70" t="str">
        <f>'5 H Y H.A. Y GGII'!B19</f>
        <v>NGC</v>
      </c>
      <c r="C61" s="44" t="s">
        <v>10</v>
      </c>
      <c r="D61" s="45">
        <f>'5 H Y H.A. Y GGII'!C19</f>
        <v>39</v>
      </c>
      <c r="E61" s="81"/>
      <c r="H61" s="41"/>
    </row>
    <row r="62" spans="1:8" ht="19.5">
      <c r="A62" s="43" t="str">
        <f>'5 H Y H.A. Y GGII'!A20</f>
        <v>REINOSO URIEL</v>
      </c>
      <c r="B62" s="70" t="str">
        <f>'5 H Y H.A. Y GGII'!B20</f>
        <v>NGC</v>
      </c>
      <c r="C62" s="44" t="s">
        <v>10</v>
      </c>
      <c r="D62" s="45">
        <f>'5 H Y H.A. Y GGII'!C20</f>
        <v>40</v>
      </c>
      <c r="E62" s="81"/>
      <c r="H62" s="41"/>
    </row>
    <row r="63" spans="1:8" ht="19.5">
      <c r="A63" s="43" t="str">
        <f>'5 H Y H.A. Y GGII'!A21</f>
        <v>ELICHIRIBEHETY TOMAS</v>
      </c>
      <c r="B63" s="70" t="str">
        <f>'5 H Y H.A. Y GGII'!B21</f>
        <v>MDPGC</v>
      </c>
      <c r="C63" s="44" t="s">
        <v>10</v>
      </c>
      <c r="D63" s="45">
        <f>'5 H Y H.A. Y GGII'!C21</f>
        <v>41</v>
      </c>
      <c r="E63" s="81"/>
      <c r="H63" s="41"/>
    </row>
    <row r="64" spans="1:8" ht="19.5">
      <c r="A64" s="43" t="str">
        <f>'5 H Y H.A. Y GGII'!A22</f>
        <v>PASTORINO MANUELA</v>
      </c>
      <c r="B64" s="70" t="str">
        <f>'5 H Y H.A. Y GGII'!B22</f>
        <v>CMDP</v>
      </c>
      <c r="C64" s="44" t="s">
        <v>10</v>
      </c>
      <c r="D64" s="45">
        <f>'5 H Y H.A. Y GGII'!C22</f>
        <v>43</v>
      </c>
      <c r="E64" s="81"/>
      <c r="H64" s="41"/>
    </row>
    <row r="65" spans="1:8" ht="19.5">
      <c r="A65" s="43" t="str">
        <f>'5 H Y H.A. Y GGII'!A23</f>
        <v>ECHEGOYEN HILARIO</v>
      </c>
      <c r="B65" s="70" t="str">
        <f>'5 H Y H.A. Y GGII'!B23</f>
        <v>SPGC</v>
      </c>
      <c r="C65" s="44" t="s">
        <v>10</v>
      </c>
      <c r="D65" s="45">
        <f>'5 H Y H.A. Y GGII'!C23</f>
        <v>44</v>
      </c>
      <c r="E65" s="81"/>
      <c r="H65" s="41"/>
    </row>
    <row r="66" spans="1:8" ht="19.5">
      <c r="A66" s="43" t="str">
        <f>'5 H Y H.A. Y GGII'!A24</f>
        <v>ECHEGOYEN GENARO</v>
      </c>
      <c r="B66" s="70" t="str">
        <f>'5 H Y H.A. Y GGII'!B24</f>
        <v>SPGC</v>
      </c>
      <c r="C66" s="44" t="s">
        <v>10</v>
      </c>
      <c r="D66" s="45">
        <f>'5 H Y H.A. Y GGII'!C24</f>
        <v>47</v>
      </c>
      <c r="E66" s="81"/>
      <c r="H66" s="41"/>
    </row>
    <row r="67" spans="1:8" ht="19.5">
      <c r="A67" s="43" t="str">
        <f>'5 H Y H.A. Y GGII'!A25</f>
        <v>PASTORINO JUANA</v>
      </c>
      <c r="B67" s="70" t="str">
        <f>'5 H Y H.A. Y GGII'!B25</f>
        <v>CMDP</v>
      </c>
      <c r="C67" s="44" t="s">
        <v>10</v>
      </c>
      <c r="D67" s="45">
        <f>'5 H Y H.A. Y GGII'!C25</f>
        <v>48</v>
      </c>
      <c r="E67" s="81"/>
      <c r="H67" s="41"/>
    </row>
    <row r="68" spans="1:8" ht="20.25" thickBot="1">
      <c r="A68" s="46" t="str">
        <f>'5 H Y H.A. Y GGII'!A26</f>
        <v>PORCEL RENZO</v>
      </c>
      <c r="B68" s="82" t="str">
        <f>'5 H Y H.A. Y GGII'!B26</f>
        <v>SPGC</v>
      </c>
      <c r="C68" s="47" t="s">
        <v>10</v>
      </c>
      <c r="D68" s="221">
        <f>'5 H Y H.A. Y GGII'!C26</f>
        <v>50</v>
      </c>
      <c r="E68" s="81"/>
      <c r="H68" s="41"/>
    </row>
    <row r="69" spans="1:8" ht="19.5" thickBot="1">
      <c r="H69" s="41"/>
    </row>
    <row r="70" spans="1:8" ht="20.25" thickBot="1">
      <c r="A70" s="243" t="s">
        <v>252</v>
      </c>
      <c r="B70" s="244"/>
      <c r="C70" s="244"/>
      <c r="D70" s="245"/>
      <c r="H70" s="41"/>
    </row>
    <row r="71" spans="1:8" ht="20.25" thickBot="1">
      <c r="A71" s="4" t="s">
        <v>0</v>
      </c>
      <c r="B71" s="4" t="s">
        <v>9</v>
      </c>
      <c r="C71" s="49" t="s">
        <v>10</v>
      </c>
      <c r="D71" s="4" t="s">
        <v>22</v>
      </c>
      <c r="H71" s="41"/>
    </row>
    <row r="72" spans="1:8" ht="19.5">
      <c r="A72" s="43" t="str">
        <f>'5 H Y H.A. Y GGII'!A31</f>
        <v>ROLON GREGORIO</v>
      </c>
      <c r="B72" s="70" t="str">
        <f>'5 H Y H.A. Y GGII'!B31</f>
        <v>CMDP</v>
      </c>
      <c r="C72" s="44"/>
      <c r="D72" s="45">
        <f>'5 H Y H.A. Y GGII'!C31</f>
        <v>38</v>
      </c>
      <c r="E72" s="81"/>
      <c r="H72" s="41"/>
    </row>
    <row r="73" spans="1:8">
      <c r="H73" s="41"/>
    </row>
    <row r="74" spans="1:8">
      <c r="H74" s="41"/>
    </row>
    <row r="75" spans="1:8">
      <c r="H75" s="41"/>
    </row>
    <row r="76" spans="1:8">
      <c r="H76" s="41"/>
    </row>
    <row r="77" spans="1:8">
      <c r="H77" s="41"/>
    </row>
    <row r="78" spans="1:8">
      <c r="H78" s="41"/>
    </row>
    <row r="79" spans="1:8">
      <c r="H79" s="41"/>
    </row>
    <row r="80" spans="1:8">
      <c r="H80" s="41"/>
    </row>
    <row r="81" spans="8:8">
      <c r="H81" s="41"/>
    </row>
    <row r="82" spans="8:8">
      <c r="H82" s="41"/>
    </row>
  </sheetData>
  <mergeCells count="15">
    <mergeCell ref="A70:D70"/>
    <mergeCell ref="A50:D50"/>
    <mergeCell ref="A1:D1"/>
    <mergeCell ref="A2:D2"/>
    <mergeCell ref="A3:D3"/>
    <mergeCell ref="A4:D4"/>
    <mergeCell ref="A5:D5"/>
    <mergeCell ref="A8:F8"/>
    <mergeCell ref="A14:F14"/>
    <mergeCell ref="A20:F20"/>
    <mergeCell ref="A26:F26"/>
    <mergeCell ref="A32:F32"/>
    <mergeCell ref="A38:F38"/>
    <mergeCell ref="A45:D45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3"/>
  <sheetViews>
    <sheetView zoomScaleNormal="100" workbookViewId="0">
      <selection sqref="A1:H1"/>
    </sheetView>
  </sheetViews>
  <sheetFormatPr baseColWidth="10" defaultRowHeight="18"/>
  <cols>
    <col min="1" max="1" width="6" style="51" customWidth="1"/>
    <col min="2" max="2" width="3.42578125" style="34" customWidth="1"/>
    <col min="3" max="3" width="23.7109375" style="58" customWidth="1"/>
    <col min="4" max="4" width="5.7109375" style="62" bestFit="1" customWidth="1"/>
    <col min="5" max="5" width="23.7109375" style="58" customWidth="1"/>
    <col min="6" max="6" width="5.7109375" style="62" bestFit="1" customWidth="1"/>
    <col min="7" max="7" width="23.7109375" style="58" customWidth="1"/>
    <col min="8" max="8" width="5.140625" style="62" bestFit="1" customWidth="1"/>
    <col min="9" max="9" width="2" style="34" bestFit="1" customWidth="1"/>
    <col min="10" max="10" width="4.140625" bestFit="1" customWidth="1"/>
    <col min="11" max="11" width="11.42578125" style="34"/>
    <col min="12" max="12" width="7.140625" style="34" bestFit="1" customWidth="1"/>
    <col min="13" max="13" width="11.42578125" style="34"/>
    <col min="14" max="14" width="5.5703125" style="34" bestFit="1" customWidth="1"/>
    <col min="15" max="16384" width="11.42578125" style="34"/>
  </cols>
  <sheetData>
    <row r="1" spans="1:9" s="91" customFormat="1" ht="16.5" thickBot="1">
      <c r="A1" s="250" t="s">
        <v>47</v>
      </c>
      <c r="B1" s="250"/>
      <c r="C1" s="250"/>
      <c r="D1" s="250"/>
      <c r="E1" s="250"/>
      <c r="F1" s="250"/>
      <c r="G1" s="250"/>
      <c r="H1" s="250"/>
    </row>
    <row r="2" spans="1:9" s="116" customFormat="1" ht="13.5" thickBot="1">
      <c r="A2" s="251" t="s">
        <v>7</v>
      </c>
      <c r="B2" s="252"/>
      <c r="C2" s="252"/>
      <c r="D2" s="252"/>
      <c r="E2" s="252"/>
      <c r="F2" s="252"/>
      <c r="G2" s="252"/>
      <c r="H2" s="253"/>
    </row>
    <row r="3" spans="1:9" s="91" customFormat="1" ht="15">
      <c r="A3" s="254" t="s">
        <v>46</v>
      </c>
      <c r="B3" s="254"/>
      <c r="C3" s="254"/>
      <c r="D3" s="254"/>
      <c r="E3" s="254"/>
      <c r="F3" s="254"/>
      <c r="G3" s="254"/>
      <c r="H3" s="254"/>
    </row>
    <row r="4" spans="1:9" s="116" customFormat="1" ht="12.75">
      <c r="A4" s="255" t="s">
        <v>48</v>
      </c>
      <c r="B4" s="255"/>
      <c r="C4" s="255"/>
      <c r="D4" s="255"/>
      <c r="E4" s="255"/>
      <c r="F4" s="255"/>
      <c r="G4" s="255"/>
      <c r="H4" s="255"/>
    </row>
    <row r="5" spans="1:9" s="117" customFormat="1" ht="12.75" thickBot="1">
      <c r="A5" s="256" t="s">
        <v>49</v>
      </c>
      <c r="B5" s="256"/>
      <c r="C5" s="256"/>
      <c r="D5" s="256"/>
      <c r="E5" s="256"/>
      <c r="F5" s="256"/>
      <c r="G5" s="256"/>
      <c r="H5" s="256"/>
    </row>
    <row r="6" spans="1:9" s="118" customFormat="1" ht="13.5" thickBot="1">
      <c r="A6" s="257" t="s">
        <v>50</v>
      </c>
      <c r="B6" s="258"/>
      <c r="C6" s="258"/>
      <c r="D6" s="258"/>
      <c r="E6" s="258"/>
      <c r="F6" s="258"/>
      <c r="G6" s="258"/>
      <c r="H6" s="259"/>
    </row>
    <row r="7" spans="1:9" s="120" customFormat="1" ht="13.5" thickBot="1">
      <c r="A7" s="260" t="s">
        <v>51</v>
      </c>
      <c r="B7" s="261"/>
      <c r="C7" s="261"/>
      <c r="D7" s="261"/>
      <c r="E7" s="261"/>
      <c r="F7" s="261"/>
      <c r="G7" s="261"/>
      <c r="H7" s="262"/>
      <c r="I7" s="119">
        <f t="shared" ref="I7:I70" si="0">COUNTA(C7,E7,G7)</f>
        <v>0</v>
      </c>
    </row>
    <row r="8" spans="1:9" s="120" customFormat="1" ht="12.75">
      <c r="A8" s="121">
        <v>0.375</v>
      </c>
      <c r="B8" s="122"/>
      <c r="C8" s="123" t="s">
        <v>52</v>
      </c>
      <c r="D8" s="124">
        <v>36.4</v>
      </c>
      <c r="E8" s="123" t="s">
        <v>53</v>
      </c>
      <c r="F8" s="124">
        <v>34.1</v>
      </c>
      <c r="G8" s="123"/>
      <c r="H8" s="125"/>
      <c r="I8" s="126">
        <f t="shared" si="0"/>
        <v>2</v>
      </c>
    </row>
    <row r="9" spans="1:9" s="120" customFormat="1" ht="12.75">
      <c r="A9" s="121">
        <v>0.38125000000000003</v>
      </c>
      <c r="B9" s="127"/>
      <c r="C9" s="128" t="s">
        <v>54</v>
      </c>
      <c r="D9" s="129">
        <v>29.4</v>
      </c>
      <c r="E9" s="128" t="s">
        <v>55</v>
      </c>
      <c r="F9" s="129">
        <v>26.8</v>
      </c>
      <c r="G9" s="128" t="s">
        <v>56</v>
      </c>
      <c r="H9" s="130">
        <v>26.1</v>
      </c>
      <c r="I9" s="126">
        <f t="shared" si="0"/>
        <v>3</v>
      </c>
    </row>
    <row r="10" spans="1:9" s="120" customFormat="1" ht="12.75">
      <c r="A10" s="121">
        <v>0.38750000000000001</v>
      </c>
      <c r="B10" s="127"/>
      <c r="C10" s="128" t="s">
        <v>57</v>
      </c>
      <c r="D10" s="129">
        <v>23</v>
      </c>
      <c r="E10" s="128" t="s">
        <v>58</v>
      </c>
      <c r="F10" s="129">
        <v>22.7</v>
      </c>
      <c r="G10" s="128" t="s">
        <v>59</v>
      </c>
      <c r="H10" s="130">
        <v>18.399999999999999</v>
      </c>
      <c r="I10" s="126">
        <f t="shared" si="0"/>
        <v>3</v>
      </c>
    </row>
    <row r="11" spans="1:9" s="120" customFormat="1" ht="12.75">
      <c r="A11" s="121">
        <v>0.39374999999999999</v>
      </c>
      <c r="B11" s="127"/>
      <c r="C11" s="128" t="s">
        <v>60</v>
      </c>
      <c r="D11" s="129">
        <v>17.899999999999999</v>
      </c>
      <c r="E11" s="128" t="s">
        <v>61</v>
      </c>
      <c r="F11" s="129">
        <v>17.8</v>
      </c>
      <c r="G11" s="128" t="s">
        <v>62</v>
      </c>
      <c r="H11" s="130">
        <v>16.2</v>
      </c>
      <c r="I11" s="126">
        <f t="shared" si="0"/>
        <v>3</v>
      </c>
    </row>
    <row r="12" spans="1:9" s="120" customFormat="1" ht="13.5" thickBot="1">
      <c r="A12" s="121">
        <v>0.4</v>
      </c>
      <c r="B12" s="131"/>
      <c r="C12" s="132" t="s">
        <v>63</v>
      </c>
      <c r="D12" s="133">
        <v>16.100000000000001</v>
      </c>
      <c r="E12" s="132" t="s">
        <v>64</v>
      </c>
      <c r="F12" s="133">
        <v>14.4</v>
      </c>
      <c r="G12" s="132" t="s">
        <v>65</v>
      </c>
      <c r="H12" s="134">
        <v>13.7</v>
      </c>
      <c r="I12" s="126">
        <f t="shared" si="0"/>
        <v>3</v>
      </c>
    </row>
    <row r="13" spans="1:9" s="120" customFormat="1" ht="13.5" thickBot="1">
      <c r="A13" s="260" t="s">
        <v>66</v>
      </c>
      <c r="B13" s="263"/>
      <c r="C13" s="263"/>
      <c r="D13" s="263"/>
      <c r="E13" s="263"/>
      <c r="F13" s="263"/>
      <c r="G13" s="263"/>
      <c r="H13" s="264"/>
      <c r="I13" s="119">
        <f t="shared" si="0"/>
        <v>0</v>
      </c>
    </row>
    <row r="14" spans="1:9" s="120" customFormat="1" ht="12.75">
      <c r="A14" s="207">
        <v>0.40625</v>
      </c>
      <c r="B14" s="135"/>
      <c r="C14" s="136" t="s">
        <v>67</v>
      </c>
      <c r="D14" s="137">
        <v>31.3</v>
      </c>
      <c r="E14" s="138" t="s">
        <v>68</v>
      </c>
      <c r="F14" s="139">
        <v>23.6</v>
      </c>
      <c r="G14" s="140"/>
      <c r="H14" s="141"/>
      <c r="I14" s="126">
        <f t="shared" si="0"/>
        <v>2</v>
      </c>
    </row>
    <row r="15" spans="1:9" s="120" customFormat="1" ht="12.75">
      <c r="A15" s="207">
        <v>0.41249999999999998</v>
      </c>
      <c r="B15" s="127"/>
      <c r="C15" s="142" t="s">
        <v>69</v>
      </c>
      <c r="D15" s="143">
        <v>22.8</v>
      </c>
      <c r="E15" s="142" t="s">
        <v>70</v>
      </c>
      <c r="F15" s="143">
        <v>21.3</v>
      </c>
      <c r="G15" s="144" t="s">
        <v>71</v>
      </c>
      <c r="H15" s="145">
        <v>20.2</v>
      </c>
      <c r="I15" s="126">
        <f t="shared" si="0"/>
        <v>3</v>
      </c>
    </row>
    <row r="16" spans="1:9" s="120" customFormat="1" ht="12.75">
      <c r="A16" s="207">
        <v>0.41875000000000001</v>
      </c>
      <c r="B16" s="127"/>
      <c r="C16" s="142" t="s">
        <v>72</v>
      </c>
      <c r="D16" s="143">
        <v>20</v>
      </c>
      <c r="E16" s="144" t="s">
        <v>73</v>
      </c>
      <c r="F16" s="146">
        <v>19.899999999999999</v>
      </c>
      <c r="G16" s="142" t="s">
        <v>74</v>
      </c>
      <c r="H16" s="147">
        <v>16.8</v>
      </c>
      <c r="I16" s="126">
        <f t="shared" si="0"/>
        <v>3</v>
      </c>
    </row>
    <row r="17" spans="1:10" s="120" customFormat="1" ht="12.75">
      <c r="A17" s="207">
        <v>0.42499999999999999</v>
      </c>
      <c r="B17" s="127"/>
      <c r="C17" s="144" t="s">
        <v>75</v>
      </c>
      <c r="D17" s="146">
        <v>15.5</v>
      </c>
      <c r="E17" s="142" t="s">
        <v>76</v>
      </c>
      <c r="F17" s="143">
        <v>13.7</v>
      </c>
      <c r="G17" s="144" t="s">
        <v>77</v>
      </c>
      <c r="H17" s="145">
        <v>13.6</v>
      </c>
      <c r="I17" s="126">
        <f t="shared" si="0"/>
        <v>3</v>
      </c>
    </row>
    <row r="18" spans="1:10" s="120" customFormat="1" ht="12.75">
      <c r="A18" s="207">
        <v>0.43125000000000002</v>
      </c>
      <c r="B18" s="127"/>
      <c r="C18" s="142" t="s">
        <v>78</v>
      </c>
      <c r="D18" s="143">
        <v>13.4</v>
      </c>
      <c r="E18" s="148" t="s">
        <v>79</v>
      </c>
      <c r="F18" s="149">
        <v>11.4</v>
      </c>
      <c r="G18" s="142" t="s">
        <v>80</v>
      </c>
      <c r="H18" s="147">
        <v>10.7</v>
      </c>
      <c r="I18" s="126">
        <f t="shared" si="0"/>
        <v>3</v>
      </c>
    </row>
    <row r="19" spans="1:10" s="120" customFormat="1" ht="12.75">
      <c r="A19" s="207">
        <v>0.4375</v>
      </c>
      <c r="B19" s="127"/>
      <c r="C19" s="148" t="s">
        <v>81</v>
      </c>
      <c r="D19" s="149">
        <v>9.5</v>
      </c>
      <c r="E19" s="148" t="s">
        <v>82</v>
      </c>
      <c r="F19" s="149">
        <v>9.1999999999999993</v>
      </c>
      <c r="G19" s="142" t="s">
        <v>83</v>
      </c>
      <c r="H19" s="147">
        <v>8.4</v>
      </c>
      <c r="I19" s="126">
        <f t="shared" si="0"/>
        <v>3</v>
      </c>
    </row>
    <row r="20" spans="1:10" s="120" customFormat="1" ht="12.75">
      <c r="A20" s="207">
        <v>0.44374999999999998</v>
      </c>
      <c r="B20" s="127"/>
      <c r="C20" s="142" t="s">
        <v>84</v>
      </c>
      <c r="D20" s="143">
        <v>6.8</v>
      </c>
      <c r="E20" s="144" t="s">
        <v>85</v>
      </c>
      <c r="F20" s="146">
        <v>6.1</v>
      </c>
      <c r="G20" s="144" t="s">
        <v>86</v>
      </c>
      <c r="H20" s="145">
        <v>6.1</v>
      </c>
      <c r="I20" s="126">
        <f t="shared" si="0"/>
        <v>3</v>
      </c>
    </row>
    <row r="21" spans="1:10" s="120" customFormat="1" ht="12.75">
      <c r="A21" s="207">
        <v>0.45</v>
      </c>
      <c r="B21" s="127"/>
      <c r="C21" s="144" t="s">
        <v>87</v>
      </c>
      <c r="D21" s="146">
        <v>5.7</v>
      </c>
      <c r="E21" s="144" t="s">
        <v>88</v>
      </c>
      <c r="F21" s="146">
        <v>5.6</v>
      </c>
      <c r="G21" s="148" t="s">
        <v>89</v>
      </c>
      <c r="H21" s="150">
        <v>5.6</v>
      </c>
      <c r="I21" s="126">
        <f t="shared" si="0"/>
        <v>3</v>
      </c>
    </row>
    <row r="22" spans="1:10" s="120" customFormat="1" ht="12.75">
      <c r="A22" s="207">
        <v>0.45624999999999999</v>
      </c>
      <c r="B22" s="127"/>
      <c r="C22" s="142" t="s">
        <v>90</v>
      </c>
      <c r="D22" s="143">
        <v>5</v>
      </c>
      <c r="E22" s="148" t="s">
        <v>91</v>
      </c>
      <c r="F22" s="149">
        <v>4.4000000000000004</v>
      </c>
      <c r="G22" s="142" t="s">
        <v>92</v>
      </c>
      <c r="H22" s="147">
        <v>4.0999999999999996</v>
      </c>
      <c r="I22" s="126">
        <f t="shared" si="0"/>
        <v>3</v>
      </c>
    </row>
    <row r="23" spans="1:10" s="120" customFormat="1" ht="12.75">
      <c r="A23" s="207">
        <v>0.46250000000000002</v>
      </c>
      <c r="B23" s="127"/>
      <c r="C23" s="144" t="s">
        <v>93</v>
      </c>
      <c r="D23" s="146">
        <v>4</v>
      </c>
      <c r="E23" s="144" t="s">
        <v>94</v>
      </c>
      <c r="F23" s="146">
        <v>3.8</v>
      </c>
      <c r="G23" s="142" t="s">
        <v>95</v>
      </c>
      <c r="H23" s="147">
        <v>3.6</v>
      </c>
      <c r="I23" s="126">
        <f t="shared" si="0"/>
        <v>3</v>
      </c>
    </row>
    <row r="24" spans="1:10" s="120" customFormat="1" ht="12.75">
      <c r="A24" s="207">
        <v>0.46875</v>
      </c>
      <c r="B24" s="127"/>
      <c r="C24" s="148"/>
      <c r="D24" s="149"/>
      <c r="E24" s="148" t="s">
        <v>96</v>
      </c>
      <c r="F24" s="149">
        <v>3.2</v>
      </c>
      <c r="G24" s="142" t="s">
        <v>97</v>
      </c>
      <c r="H24" s="147">
        <v>1</v>
      </c>
      <c r="I24" s="126">
        <f t="shared" si="0"/>
        <v>2</v>
      </c>
    </row>
    <row r="25" spans="1:10" s="120" customFormat="1" ht="12.75">
      <c r="A25" s="207">
        <v>0.47500000000000098</v>
      </c>
      <c r="B25" s="127"/>
      <c r="C25" s="144" t="s">
        <v>98</v>
      </c>
      <c r="D25" s="146">
        <v>0.7</v>
      </c>
      <c r="E25" s="142" t="s">
        <v>99</v>
      </c>
      <c r="F25" s="143">
        <v>0.6</v>
      </c>
      <c r="G25" s="148" t="s">
        <v>100</v>
      </c>
      <c r="H25" s="150">
        <v>0.5</v>
      </c>
      <c r="I25" s="126">
        <f t="shared" si="0"/>
        <v>3</v>
      </c>
    </row>
    <row r="26" spans="1:10" s="120" customFormat="1" ht="12.75">
      <c r="A26" s="207">
        <v>0.48125000000000101</v>
      </c>
      <c r="B26" s="127"/>
      <c r="C26" s="144" t="s">
        <v>101</v>
      </c>
      <c r="D26" s="146">
        <v>0.3</v>
      </c>
      <c r="E26" s="144" t="s">
        <v>102</v>
      </c>
      <c r="F26" s="146">
        <v>0.3</v>
      </c>
      <c r="G26" s="142" t="s">
        <v>103</v>
      </c>
      <c r="H26" s="147">
        <v>-0.9</v>
      </c>
      <c r="I26" s="126">
        <f t="shared" si="0"/>
        <v>3</v>
      </c>
    </row>
    <row r="27" spans="1:10" s="120" customFormat="1" ht="13.5" thickBot="1">
      <c r="A27" s="207">
        <v>0.48750000000000099</v>
      </c>
      <c r="B27" s="151"/>
      <c r="C27" s="152" t="s">
        <v>104</v>
      </c>
      <c r="D27" s="153">
        <v>-1.2</v>
      </c>
      <c r="E27" s="152" t="s">
        <v>105</v>
      </c>
      <c r="F27" s="153">
        <v>-1.6</v>
      </c>
      <c r="G27" s="152" t="s">
        <v>106</v>
      </c>
      <c r="H27" s="154">
        <v>-2.2999999999999998</v>
      </c>
      <c r="I27" s="126">
        <f t="shared" si="0"/>
        <v>3</v>
      </c>
    </row>
    <row r="28" spans="1:10" s="120" customFormat="1" ht="13.5" thickBot="1">
      <c r="A28" s="260" t="s">
        <v>107</v>
      </c>
      <c r="B28" s="265"/>
      <c r="C28" s="265"/>
      <c r="D28" s="265"/>
      <c r="E28" s="265"/>
      <c r="F28" s="265"/>
      <c r="G28" s="265"/>
      <c r="H28" s="266"/>
      <c r="I28" s="119">
        <f t="shared" si="0"/>
        <v>0</v>
      </c>
    </row>
    <row r="29" spans="1:10" s="120" customFormat="1" ht="12.75">
      <c r="A29" s="208">
        <v>0.49375000000000102</v>
      </c>
      <c r="B29" s="135"/>
      <c r="C29" s="136" t="s">
        <v>108</v>
      </c>
      <c r="D29" s="137">
        <v>6.2</v>
      </c>
      <c r="E29" s="136" t="s">
        <v>109</v>
      </c>
      <c r="F29" s="137">
        <v>2.4</v>
      </c>
      <c r="G29" s="136" t="s">
        <v>110</v>
      </c>
      <c r="H29" s="155">
        <v>1.3</v>
      </c>
      <c r="I29" s="126">
        <f t="shared" si="0"/>
        <v>3</v>
      </c>
    </row>
    <row r="30" spans="1:10" s="120" customFormat="1" ht="12.75">
      <c r="A30" s="209">
        <v>0.500000000000001</v>
      </c>
      <c r="B30" s="127"/>
      <c r="C30" s="142" t="s">
        <v>111</v>
      </c>
      <c r="D30" s="143">
        <v>10</v>
      </c>
      <c r="E30" s="142" t="s">
        <v>112</v>
      </c>
      <c r="F30" s="143">
        <v>8.9</v>
      </c>
      <c r="G30" s="144" t="s">
        <v>113</v>
      </c>
      <c r="H30" s="145">
        <v>7.3</v>
      </c>
      <c r="I30" s="126">
        <f t="shared" si="0"/>
        <v>3</v>
      </c>
    </row>
    <row r="31" spans="1:10" s="120" customFormat="1" ht="13.5" thickBot="1">
      <c r="A31" s="209">
        <v>0.50625000000000098</v>
      </c>
      <c r="B31" s="127"/>
      <c r="C31" s="144" t="s">
        <v>114</v>
      </c>
      <c r="D31" s="146">
        <v>18.2</v>
      </c>
      <c r="E31" s="142" t="s">
        <v>115</v>
      </c>
      <c r="F31" s="143">
        <v>16.399999999999999</v>
      </c>
      <c r="G31" s="144" t="s">
        <v>116</v>
      </c>
      <c r="H31" s="145">
        <v>15.8</v>
      </c>
      <c r="I31" s="126">
        <f t="shared" si="0"/>
        <v>3</v>
      </c>
    </row>
    <row r="32" spans="1:10" s="120" customFormat="1" ht="13.5" thickBot="1">
      <c r="A32" s="210">
        <v>0.51250000000000095</v>
      </c>
      <c r="B32" s="151"/>
      <c r="C32" s="156" t="s">
        <v>117</v>
      </c>
      <c r="D32" s="157">
        <v>29.4</v>
      </c>
      <c r="E32" s="189" t="s">
        <v>118</v>
      </c>
      <c r="F32" s="190">
        <v>18.600000000000001</v>
      </c>
      <c r="G32" s="158"/>
      <c r="H32" s="159"/>
      <c r="I32" s="126">
        <v>1</v>
      </c>
      <c r="J32" s="160">
        <f>SUM(I8:I32)</f>
        <v>64</v>
      </c>
    </row>
    <row r="33" spans="1:12" s="120" customFormat="1" ht="13.5" thickBot="1"/>
    <row r="34" spans="1:12" s="161" customFormat="1" ht="16.5" thickBot="1">
      <c r="A34" s="267" t="s">
        <v>119</v>
      </c>
      <c r="B34" s="268"/>
      <c r="C34" s="268"/>
      <c r="D34" s="268"/>
      <c r="E34" s="268"/>
      <c r="F34" s="268"/>
      <c r="G34" s="268"/>
      <c r="H34" s="269"/>
      <c r="I34" s="126"/>
      <c r="L34" s="120"/>
    </row>
    <row r="35" spans="1:12" s="120" customFormat="1" ht="13.5" thickBot="1"/>
    <row r="36" spans="1:12" s="120" customFormat="1" ht="13.5" thickBot="1">
      <c r="A36" s="260" t="s">
        <v>120</v>
      </c>
      <c r="B36" s="261"/>
      <c r="C36" s="261"/>
      <c r="D36" s="261"/>
      <c r="E36" s="261"/>
      <c r="F36" s="261"/>
      <c r="G36" s="261"/>
      <c r="H36" s="262"/>
      <c r="I36" s="119">
        <f t="shared" si="0"/>
        <v>0</v>
      </c>
    </row>
    <row r="37" spans="1:12" s="120" customFormat="1" ht="12.75">
      <c r="A37" s="248">
        <v>0.51875000000000104</v>
      </c>
      <c r="B37" s="135"/>
      <c r="C37" s="140" t="s">
        <v>121</v>
      </c>
      <c r="D37" s="162" t="s">
        <v>10</v>
      </c>
      <c r="E37" s="140" t="s">
        <v>122</v>
      </c>
      <c r="F37" s="162" t="s">
        <v>10</v>
      </c>
      <c r="G37" s="140"/>
      <c r="H37" s="163"/>
      <c r="I37" s="126">
        <f t="shared" si="0"/>
        <v>2</v>
      </c>
    </row>
    <row r="38" spans="1:12" s="120" customFormat="1" ht="12.75">
      <c r="A38" s="249"/>
      <c r="B38" s="127"/>
      <c r="C38" s="164" t="s">
        <v>123</v>
      </c>
      <c r="D38" s="165" t="s">
        <v>10</v>
      </c>
      <c r="E38" s="164" t="s">
        <v>124</v>
      </c>
      <c r="F38" s="166">
        <v>20</v>
      </c>
      <c r="G38" s="164"/>
      <c r="H38" s="167"/>
      <c r="I38" s="126">
        <f t="shared" si="0"/>
        <v>2</v>
      </c>
    </row>
    <row r="39" spans="1:12" s="120" customFormat="1" ht="12.75">
      <c r="A39" s="211">
        <v>0.52500000000000002</v>
      </c>
      <c r="B39" s="127"/>
      <c r="C39" s="164" t="s">
        <v>125</v>
      </c>
      <c r="D39" s="166">
        <v>18</v>
      </c>
      <c r="E39" s="164" t="s">
        <v>126</v>
      </c>
      <c r="F39" s="165" t="s">
        <v>10</v>
      </c>
      <c r="G39" s="164" t="s">
        <v>127</v>
      </c>
      <c r="H39" s="167" t="s">
        <v>10</v>
      </c>
      <c r="I39" s="126">
        <f t="shared" si="0"/>
        <v>3</v>
      </c>
    </row>
    <row r="40" spans="1:12" s="120" customFormat="1" ht="12.75">
      <c r="A40" s="211">
        <v>0.531250000000001</v>
      </c>
      <c r="B40" s="127"/>
      <c r="C40" s="164" t="s">
        <v>128</v>
      </c>
      <c r="D40" s="166">
        <v>20</v>
      </c>
      <c r="E40" s="164" t="s">
        <v>129</v>
      </c>
      <c r="F40" s="166">
        <v>20</v>
      </c>
      <c r="G40" s="164" t="s">
        <v>130</v>
      </c>
      <c r="H40" s="168">
        <v>19</v>
      </c>
      <c r="I40" s="126">
        <f t="shared" si="0"/>
        <v>3</v>
      </c>
    </row>
    <row r="41" spans="1:12" s="120" customFormat="1" ht="12.75">
      <c r="A41" s="211">
        <v>0.53750000000000198</v>
      </c>
      <c r="B41" s="127"/>
      <c r="C41" s="164" t="s">
        <v>131</v>
      </c>
      <c r="D41" s="166">
        <v>17</v>
      </c>
      <c r="E41" s="164" t="s">
        <v>132</v>
      </c>
      <c r="F41" s="166">
        <v>14</v>
      </c>
      <c r="G41" s="164" t="s">
        <v>133</v>
      </c>
      <c r="H41" s="168">
        <v>15</v>
      </c>
      <c r="I41" s="126">
        <f t="shared" si="0"/>
        <v>3</v>
      </c>
    </row>
    <row r="42" spans="1:12" s="120" customFormat="1" ht="12.75">
      <c r="A42" s="211">
        <v>0.54375000000000295</v>
      </c>
      <c r="B42" s="127"/>
      <c r="C42" s="164" t="s">
        <v>134</v>
      </c>
      <c r="D42" s="166">
        <v>15</v>
      </c>
      <c r="E42" s="164" t="s">
        <v>135</v>
      </c>
      <c r="F42" s="166">
        <v>6</v>
      </c>
      <c r="G42" s="164" t="s">
        <v>136</v>
      </c>
      <c r="H42" s="168">
        <v>20</v>
      </c>
      <c r="I42" s="126">
        <f t="shared" si="0"/>
        <v>3</v>
      </c>
    </row>
    <row r="43" spans="1:12" s="120" customFormat="1" ht="12.75">
      <c r="A43" s="211">
        <v>0.55000000000000404</v>
      </c>
      <c r="B43" s="127"/>
      <c r="C43" s="164" t="s">
        <v>137</v>
      </c>
      <c r="D43" s="166">
        <v>15</v>
      </c>
      <c r="E43" s="164" t="s">
        <v>138</v>
      </c>
      <c r="F43" s="166">
        <v>6</v>
      </c>
      <c r="G43" s="164" t="s">
        <v>139</v>
      </c>
      <c r="H43" s="168">
        <v>9</v>
      </c>
      <c r="I43" s="126">
        <f t="shared" si="0"/>
        <v>3</v>
      </c>
    </row>
    <row r="44" spans="1:12" s="120" customFormat="1" ht="12.75">
      <c r="A44" s="211">
        <v>0.55625000000000502</v>
      </c>
      <c r="B44" s="127"/>
      <c r="C44" s="169" t="s">
        <v>140</v>
      </c>
      <c r="D44" s="165" t="s">
        <v>10</v>
      </c>
      <c r="E44" s="169" t="s">
        <v>141</v>
      </c>
      <c r="F44" s="166">
        <v>24</v>
      </c>
      <c r="G44" s="169" t="s">
        <v>142</v>
      </c>
      <c r="H44" s="167">
        <v>23</v>
      </c>
      <c r="I44" s="126">
        <f t="shared" si="0"/>
        <v>3</v>
      </c>
    </row>
    <row r="45" spans="1:12" s="120" customFormat="1" ht="13.5" thickBot="1">
      <c r="A45" s="211">
        <v>0.562500000000006</v>
      </c>
      <c r="B45" s="151"/>
      <c r="C45" s="170" t="s">
        <v>143</v>
      </c>
      <c r="D45" s="171">
        <v>24</v>
      </c>
      <c r="E45" s="170" t="s">
        <v>144</v>
      </c>
      <c r="F45" s="171">
        <v>23</v>
      </c>
      <c r="G45" s="170" t="s">
        <v>145</v>
      </c>
      <c r="H45" s="172">
        <v>9</v>
      </c>
      <c r="I45" s="126">
        <f t="shared" si="0"/>
        <v>3</v>
      </c>
    </row>
    <row r="46" spans="1:12" s="120" customFormat="1" ht="13.5" thickBot="1">
      <c r="A46" s="260" t="s">
        <v>146</v>
      </c>
      <c r="B46" s="261"/>
      <c r="C46" s="261"/>
      <c r="D46" s="261"/>
      <c r="E46" s="261"/>
      <c r="F46" s="261"/>
      <c r="G46" s="261"/>
      <c r="H46" s="262"/>
      <c r="I46" s="119">
        <f t="shared" si="0"/>
        <v>0</v>
      </c>
    </row>
    <row r="47" spans="1:12" s="120" customFormat="1" ht="12.75">
      <c r="A47" s="211">
        <v>0.56874999999999998</v>
      </c>
      <c r="B47" s="135"/>
      <c r="C47" s="140" t="s">
        <v>147</v>
      </c>
      <c r="D47" s="173">
        <v>9</v>
      </c>
      <c r="E47" s="140" t="s">
        <v>148</v>
      </c>
      <c r="F47" s="173">
        <v>8</v>
      </c>
      <c r="G47" s="140" t="s">
        <v>149</v>
      </c>
      <c r="H47" s="163">
        <v>-6</v>
      </c>
      <c r="I47" s="126">
        <f t="shared" si="0"/>
        <v>3</v>
      </c>
    </row>
    <row r="48" spans="1:12" s="120" customFormat="1" ht="12.75">
      <c r="A48" s="211">
        <v>0.57500000000000007</v>
      </c>
      <c r="B48" s="127"/>
      <c r="C48" s="164" t="s">
        <v>150</v>
      </c>
      <c r="D48" s="166">
        <v>14</v>
      </c>
      <c r="E48" s="164" t="s">
        <v>151</v>
      </c>
      <c r="F48" s="166">
        <v>17</v>
      </c>
      <c r="G48" s="164" t="s">
        <v>152</v>
      </c>
      <c r="H48" s="168">
        <v>15</v>
      </c>
      <c r="I48" s="126">
        <f t="shared" si="0"/>
        <v>3</v>
      </c>
    </row>
    <row r="49" spans="1:9" s="120" customFormat="1" ht="12.75">
      <c r="A49" s="211">
        <v>0.58125000000000004</v>
      </c>
      <c r="B49" s="127"/>
      <c r="C49" s="164" t="s">
        <v>153</v>
      </c>
      <c r="D49" s="166" t="s">
        <v>10</v>
      </c>
      <c r="E49" s="164" t="s">
        <v>154</v>
      </c>
      <c r="F49" s="166" t="s">
        <v>10</v>
      </c>
      <c r="G49" s="164" t="s">
        <v>155</v>
      </c>
      <c r="H49" s="168">
        <v>19</v>
      </c>
      <c r="I49" s="126">
        <f t="shared" si="0"/>
        <v>3</v>
      </c>
    </row>
    <row r="50" spans="1:9" s="120" customFormat="1" ht="12.75">
      <c r="A50" s="211">
        <v>0.58750000000000002</v>
      </c>
      <c r="B50" s="127"/>
      <c r="C50" s="164" t="s">
        <v>156</v>
      </c>
      <c r="D50" s="166">
        <v>19</v>
      </c>
      <c r="E50" s="164" t="s">
        <v>157</v>
      </c>
      <c r="F50" s="166">
        <v>19</v>
      </c>
      <c r="G50" s="164" t="s">
        <v>158</v>
      </c>
      <c r="H50" s="168">
        <v>14</v>
      </c>
      <c r="I50" s="126">
        <f t="shared" si="0"/>
        <v>3</v>
      </c>
    </row>
    <row r="51" spans="1:9" s="120" customFormat="1" ht="12.75">
      <c r="A51" s="273">
        <v>0.59375</v>
      </c>
      <c r="B51" s="127"/>
      <c r="C51" s="164" t="s">
        <v>159</v>
      </c>
      <c r="D51" s="166">
        <v>19</v>
      </c>
      <c r="E51" s="164" t="s">
        <v>160</v>
      </c>
      <c r="F51" s="165" t="s">
        <v>10</v>
      </c>
      <c r="G51" s="164"/>
      <c r="H51" s="168"/>
      <c r="I51" s="126">
        <f t="shared" si="0"/>
        <v>2</v>
      </c>
    </row>
    <row r="52" spans="1:9" s="120" customFormat="1" ht="12.75">
      <c r="A52" s="249"/>
      <c r="B52" s="127"/>
      <c r="C52" s="164" t="s">
        <v>161</v>
      </c>
      <c r="D52" s="166" t="s">
        <v>10</v>
      </c>
      <c r="E52" s="164" t="s">
        <v>162</v>
      </c>
      <c r="F52" s="166" t="s">
        <v>10</v>
      </c>
      <c r="G52" s="164"/>
      <c r="H52" s="168"/>
      <c r="I52" s="126">
        <f t="shared" si="0"/>
        <v>2</v>
      </c>
    </row>
    <row r="53" spans="1:9" s="120" customFormat="1" ht="12.75">
      <c r="A53" s="211">
        <v>0.6</v>
      </c>
      <c r="B53" s="127"/>
      <c r="C53" s="203" t="s">
        <v>163</v>
      </c>
      <c r="D53" s="166">
        <v>20</v>
      </c>
      <c r="E53" s="169" t="s">
        <v>164</v>
      </c>
      <c r="F53" s="166">
        <v>22</v>
      </c>
      <c r="G53" s="169" t="s">
        <v>165</v>
      </c>
      <c r="H53" s="168">
        <v>14</v>
      </c>
      <c r="I53" s="126">
        <v>2</v>
      </c>
    </row>
    <row r="54" spans="1:9" s="120" customFormat="1" ht="12.75">
      <c r="A54" s="211">
        <v>0.60625000000000095</v>
      </c>
      <c r="B54" s="127"/>
      <c r="C54" s="169" t="s">
        <v>166</v>
      </c>
      <c r="D54" s="166">
        <v>22</v>
      </c>
      <c r="E54" s="203" t="s">
        <v>167</v>
      </c>
      <c r="F54" s="166" t="s">
        <v>10</v>
      </c>
      <c r="G54" s="169" t="s">
        <v>168</v>
      </c>
      <c r="H54" s="168" t="s">
        <v>10</v>
      </c>
      <c r="I54" s="126">
        <v>2</v>
      </c>
    </row>
    <row r="55" spans="1:9" s="120" customFormat="1" ht="12.75">
      <c r="A55" s="211">
        <v>0.61250000000000204</v>
      </c>
      <c r="B55" s="127"/>
      <c r="C55" s="169" t="s">
        <v>169</v>
      </c>
      <c r="D55" s="166" t="s">
        <v>10</v>
      </c>
      <c r="E55" s="169" t="s">
        <v>170</v>
      </c>
      <c r="F55" s="166">
        <v>22</v>
      </c>
      <c r="G55" s="169" t="s">
        <v>171</v>
      </c>
      <c r="H55" s="168" t="s">
        <v>10</v>
      </c>
      <c r="I55" s="126">
        <f t="shared" si="0"/>
        <v>3</v>
      </c>
    </row>
    <row r="56" spans="1:9" s="120" customFormat="1" ht="13.5" thickBot="1">
      <c r="A56" s="211">
        <v>0.61875000000000002</v>
      </c>
      <c r="B56" s="127"/>
      <c r="C56" s="169" t="s">
        <v>172</v>
      </c>
      <c r="D56" s="165" t="s">
        <v>10</v>
      </c>
      <c r="E56" s="169" t="s">
        <v>173</v>
      </c>
      <c r="F56" s="166">
        <v>22</v>
      </c>
      <c r="G56" s="164"/>
      <c r="H56" s="168" t="s">
        <v>10</v>
      </c>
      <c r="I56" s="126">
        <f t="shared" si="0"/>
        <v>2</v>
      </c>
    </row>
    <row r="57" spans="1:9" s="120" customFormat="1" ht="13.5" thickBot="1">
      <c r="A57" s="260" t="s">
        <v>174</v>
      </c>
      <c r="B57" s="261"/>
      <c r="C57" s="261"/>
      <c r="D57" s="261"/>
      <c r="E57" s="261"/>
      <c r="F57" s="261"/>
      <c r="G57" s="261"/>
      <c r="H57" s="262"/>
      <c r="I57" s="119">
        <f t="shared" si="0"/>
        <v>0</v>
      </c>
    </row>
    <row r="58" spans="1:9" s="120" customFormat="1" ht="12.75">
      <c r="A58" s="208">
        <v>0.625</v>
      </c>
      <c r="B58" s="122"/>
      <c r="C58" s="174" t="s">
        <v>175</v>
      </c>
      <c r="D58" s="175" t="s">
        <v>10</v>
      </c>
      <c r="E58" s="174" t="s">
        <v>176</v>
      </c>
      <c r="F58" s="175" t="s">
        <v>10</v>
      </c>
      <c r="G58" s="174" t="s">
        <v>177</v>
      </c>
      <c r="H58" s="176" t="s">
        <v>10</v>
      </c>
      <c r="I58" s="126">
        <f t="shared" si="0"/>
        <v>3</v>
      </c>
    </row>
    <row r="59" spans="1:9" s="120" customFormat="1" ht="12.75">
      <c r="A59" s="273">
        <v>0.63124999999999998</v>
      </c>
      <c r="B59" s="127"/>
      <c r="C59" s="164" t="s">
        <v>178</v>
      </c>
      <c r="D59" s="165" t="s">
        <v>10</v>
      </c>
      <c r="E59" s="164" t="s">
        <v>179</v>
      </c>
      <c r="F59" s="165" t="s">
        <v>10</v>
      </c>
      <c r="G59" s="164"/>
      <c r="H59" s="167" t="s">
        <v>10</v>
      </c>
      <c r="I59" s="126">
        <f t="shared" si="0"/>
        <v>2</v>
      </c>
    </row>
    <row r="60" spans="1:9" s="120" customFormat="1" ht="12.75">
      <c r="A60" s="249"/>
      <c r="B60" s="127"/>
      <c r="C60" s="169" t="s">
        <v>180</v>
      </c>
      <c r="D60" s="165"/>
      <c r="E60" s="203" t="s">
        <v>181</v>
      </c>
      <c r="F60" s="165"/>
      <c r="G60" s="164"/>
      <c r="H60" s="167"/>
      <c r="I60" s="126">
        <v>1</v>
      </c>
    </row>
    <row r="61" spans="1:9" s="120" customFormat="1" ht="12.75">
      <c r="A61" s="211">
        <v>0.63749999999999996</v>
      </c>
      <c r="B61" s="127"/>
      <c r="C61" s="164" t="s">
        <v>182</v>
      </c>
      <c r="D61" s="165" t="s">
        <v>10</v>
      </c>
      <c r="E61" s="164" t="s">
        <v>183</v>
      </c>
      <c r="F61" s="165" t="s">
        <v>10</v>
      </c>
      <c r="G61" s="164" t="s">
        <v>184</v>
      </c>
      <c r="H61" s="167" t="s">
        <v>10</v>
      </c>
      <c r="I61" s="126">
        <f t="shared" si="0"/>
        <v>3</v>
      </c>
    </row>
    <row r="62" spans="1:9" s="120" customFormat="1" ht="12.75">
      <c r="A62" s="211">
        <v>0.64375000000000004</v>
      </c>
      <c r="B62" s="127"/>
      <c r="C62" s="164" t="s">
        <v>185</v>
      </c>
      <c r="D62" s="165" t="s">
        <v>10</v>
      </c>
      <c r="E62" s="164" t="s">
        <v>186</v>
      </c>
      <c r="F62" s="165" t="s">
        <v>10</v>
      </c>
      <c r="G62" s="164" t="s">
        <v>187</v>
      </c>
      <c r="H62" s="167" t="s">
        <v>10</v>
      </c>
      <c r="I62" s="126">
        <f t="shared" si="0"/>
        <v>3</v>
      </c>
    </row>
    <row r="63" spans="1:9" s="120" customFormat="1" ht="12.75">
      <c r="A63" s="211">
        <v>0.65</v>
      </c>
      <c r="B63" s="127"/>
      <c r="C63" s="164" t="s">
        <v>188</v>
      </c>
      <c r="D63" s="165" t="s">
        <v>10</v>
      </c>
      <c r="E63" s="164" t="s">
        <v>189</v>
      </c>
      <c r="F63" s="165" t="s">
        <v>10</v>
      </c>
      <c r="G63" s="169" t="s">
        <v>190</v>
      </c>
      <c r="H63" s="167" t="s">
        <v>10</v>
      </c>
      <c r="I63" s="126">
        <f t="shared" si="0"/>
        <v>3</v>
      </c>
    </row>
    <row r="64" spans="1:9" s="120" customFormat="1" ht="13.5" thickBot="1">
      <c r="A64" s="222">
        <v>0.65625</v>
      </c>
      <c r="B64" s="151"/>
      <c r="C64" s="158" t="s">
        <v>191</v>
      </c>
      <c r="D64" s="177" t="s">
        <v>10</v>
      </c>
      <c r="E64" s="158" t="s">
        <v>192</v>
      </c>
      <c r="F64" s="177" t="s">
        <v>10</v>
      </c>
      <c r="G64" s="178" t="s">
        <v>193</v>
      </c>
      <c r="H64" s="179" t="s">
        <v>10</v>
      </c>
      <c r="I64" s="126">
        <f t="shared" si="0"/>
        <v>3</v>
      </c>
    </row>
    <row r="65" spans="1:13" s="120" customFormat="1" ht="15.75" thickBot="1">
      <c r="A65" s="161"/>
      <c r="B65" s="161"/>
      <c r="C65" s="161"/>
      <c r="D65" s="161"/>
      <c r="E65" s="161"/>
      <c r="F65" s="161"/>
      <c r="G65" s="161"/>
      <c r="H65" s="161"/>
      <c r="I65" s="119">
        <f t="shared" si="0"/>
        <v>0</v>
      </c>
      <c r="J65" s="161"/>
      <c r="K65" s="161"/>
      <c r="L65" s="161"/>
      <c r="M65" s="161"/>
    </row>
    <row r="66" spans="1:13" s="118" customFormat="1" ht="13.5" thickBot="1">
      <c r="A66" s="274" t="s">
        <v>194</v>
      </c>
      <c r="B66" s="275"/>
      <c r="C66" s="275"/>
      <c r="D66" s="275"/>
      <c r="E66" s="275"/>
      <c r="F66" s="275"/>
      <c r="G66" s="275"/>
      <c r="H66" s="276"/>
      <c r="I66" s="119">
        <f t="shared" si="0"/>
        <v>0</v>
      </c>
      <c r="L66" s="120"/>
    </row>
    <row r="67" spans="1:13" s="161" customFormat="1" ht="15.75" thickBot="1">
      <c r="A67" s="270" t="s">
        <v>34</v>
      </c>
      <c r="B67" s="271"/>
      <c r="C67" s="271"/>
      <c r="D67" s="271"/>
      <c r="E67" s="271"/>
      <c r="F67" s="271"/>
      <c r="G67" s="271"/>
      <c r="H67" s="272"/>
      <c r="I67" s="119">
        <f t="shared" si="0"/>
        <v>0</v>
      </c>
      <c r="L67" s="120"/>
    </row>
    <row r="68" spans="1:13" s="120" customFormat="1" ht="12.75">
      <c r="A68" s="207">
        <v>0.375</v>
      </c>
      <c r="B68" s="122"/>
      <c r="C68" s="174" t="s">
        <v>195</v>
      </c>
      <c r="D68" s="180" t="s">
        <v>10</v>
      </c>
      <c r="E68" s="174" t="s">
        <v>196</v>
      </c>
      <c r="F68" s="180">
        <v>54</v>
      </c>
      <c r="G68" s="174"/>
      <c r="H68" s="181"/>
      <c r="I68" s="126">
        <f t="shared" si="0"/>
        <v>2</v>
      </c>
    </row>
    <row r="69" spans="1:13" s="120" customFormat="1" ht="12.75">
      <c r="A69" s="207">
        <v>0.38125000000000003</v>
      </c>
      <c r="B69" s="127"/>
      <c r="C69" s="164" t="s">
        <v>197</v>
      </c>
      <c r="D69" s="166">
        <v>54</v>
      </c>
      <c r="E69" s="164" t="s">
        <v>198</v>
      </c>
      <c r="F69" s="166" t="s">
        <v>10</v>
      </c>
      <c r="G69" s="164"/>
      <c r="H69" s="168"/>
      <c r="I69" s="126">
        <f t="shared" si="0"/>
        <v>2</v>
      </c>
    </row>
    <row r="70" spans="1:13" s="120" customFormat="1" ht="13.5" thickBot="1">
      <c r="A70" s="207">
        <v>0.38750000000000001</v>
      </c>
      <c r="B70" s="131"/>
      <c r="C70" s="182" t="s">
        <v>199</v>
      </c>
      <c r="D70" s="183">
        <v>0</v>
      </c>
      <c r="E70" s="182" t="s">
        <v>200</v>
      </c>
      <c r="F70" s="183">
        <v>30.1</v>
      </c>
      <c r="G70" s="182" t="s">
        <v>201</v>
      </c>
      <c r="H70" s="184">
        <v>54</v>
      </c>
      <c r="I70" s="126">
        <f t="shared" si="0"/>
        <v>3</v>
      </c>
    </row>
    <row r="71" spans="1:13" s="161" customFormat="1" ht="15.75" thickBot="1">
      <c r="A71" s="270" t="s">
        <v>202</v>
      </c>
      <c r="B71" s="271"/>
      <c r="C71" s="271"/>
      <c r="D71" s="271"/>
      <c r="E71" s="271"/>
      <c r="F71" s="271"/>
      <c r="G71" s="271"/>
      <c r="H71" s="272"/>
      <c r="I71" s="119">
        <f t="shared" ref="I71:I76" si="1">COUNTA(C71,E71,G71)</f>
        <v>0</v>
      </c>
      <c r="L71" s="120"/>
    </row>
    <row r="72" spans="1:13" s="120" customFormat="1" ht="12.75">
      <c r="A72" s="207">
        <v>0.39374999999999999</v>
      </c>
      <c r="B72" s="135"/>
      <c r="C72" s="140" t="s">
        <v>203</v>
      </c>
      <c r="D72" s="173">
        <v>0</v>
      </c>
      <c r="E72" s="140" t="s">
        <v>204</v>
      </c>
      <c r="F72" s="173">
        <v>40.4</v>
      </c>
      <c r="G72" s="202" t="s">
        <v>205</v>
      </c>
      <c r="H72" s="163">
        <v>0</v>
      </c>
      <c r="I72" s="126">
        <v>2</v>
      </c>
    </row>
    <row r="73" spans="1:13" s="120" customFormat="1" ht="12.75">
      <c r="A73" s="207">
        <v>0.4</v>
      </c>
      <c r="B73" s="127"/>
      <c r="C73" s="164" t="s">
        <v>206</v>
      </c>
      <c r="D73" s="166">
        <v>0</v>
      </c>
      <c r="E73" s="164" t="s">
        <v>207</v>
      </c>
      <c r="F73" s="166">
        <v>45.2</v>
      </c>
      <c r="G73" s="164"/>
      <c r="H73" s="168"/>
      <c r="I73" s="126">
        <f t="shared" si="1"/>
        <v>2</v>
      </c>
    </row>
    <row r="74" spans="1:13" s="120" customFormat="1" ht="13.5" thickBot="1">
      <c r="A74" s="207">
        <v>0.40625</v>
      </c>
      <c r="B74" s="127"/>
      <c r="C74" s="164" t="s">
        <v>208</v>
      </c>
      <c r="D74" s="166">
        <v>40</v>
      </c>
      <c r="E74" s="164" t="s">
        <v>209</v>
      </c>
      <c r="F74" s="166">
        <v>54</v>
      </c>
      <c r="G74" s="164" t="s">
        <v>210</v>
      </c>
      <c r="H74" s="168">
        <v>34</v>
      </c>
      <c r="I74" s="126">
        <f t="shared" si="1"/>
        <v>3</v>
      </c>
    </row>
    <row r="75" spans="1:13" s="120" customFormat="1" ht="13.5" thickBot="1">
      <c r="A75" s="207">
        <v>0.41249999999999998</v>
      </c>
      <c r="B75" s="127"/>
      <c r="C75" s="169" t="s">
        <v>211</v>
      </c>
      <c r="D75" s="166">
        <v>0</v>
      </c>
      <c r="E75" s="169" t="s">
        <v>212</v>
      </c>
      <c r="F75" s="166">
        <v>0</v>
      </c>
      <c r="G75" s="169"/>
      <c r="H75" s="168"/>
      <c r="I75" s="126">
        <f t="shared" si="1"/>
        <v>2</v>
      </c>
      <c r="J75" s="160">
        <f>SUM(I36:I76)</f>
        <v>87</v>
      </c>
    </row>
    <row r="76" spans="1:13" s="120" customFormat="1" ht="13.5" thickBot="1">
      <c r="A76" s="223">
        <v>0.41875000000000001</v>
      </c>
      <c r="B76" s="151"/>
      <c r="C76" s="170" t="s">
        <v>213</v>
      </c>
      <c r="D76" s="171">
        <v>28.3</v>
      </c>
      <c r="E76" s="170" t="s">
        <v>214</v>
      </c>
      <c r="F76" s="171">
        <v>51.9</v>
      </c>
      <c r="G76" s="170" t="s">
        <v>215</v>
      </c>
      <c r="H76" s="172">
        <v>53.3</v>
      </c>
      <c r="I76" s="126">
        <f t="shared" si="1"/>
        <v>3</v>
      </c>
      <c r="J76" s="185">
        <f>J32+J75</f>
        <v>151</v>
      </c>
    </row>
    <row r="77" spans="1:13">
      <c r="A77" s="186"/>
      <c r="C77" s="34"/>
      <c r="E77" s="34"/>
      <c r="G77" s="34"/>
      <c r="J77" s="34"/>
      <c r="L77" s="120"/>
    </row>
    <row r="78" spans="1:13">
      <c r="A78" s="186"/>
      <c r="C78" s="34"/>
      <c r="E78" s="34"/>
      <c r="G78" s="34"/>
      <c r="J78" s="34"/>
      <c r="L78" s="120"/>
    </row>
    <row r="79" spans="1:13">
      <c r="A79" s="186"/>
      <c r="C79" s="34"/>
      <c r="E79" s="34"/>
      <c r="G79" s="34"/>
      <c r="J79" s="34"/>
      <c r="L79" s="120"/>
    </row>
    <row r="80" spans="1:13">
      <c r="A80" s="186"/>
      <c r="C80" s="34"/>
      <c r="E80" s="34"/>
      <c r="G80" s="34"/>
      <c r="J80" s="34"/>
    </row>
    <row r="81" spans="1:10">
      <c r="A81" s="186"/>
      <c r="C81" s="34"/>
      <c r="E81" s="34"/>
      <c r="G81" s="34"/>
    </row>
    <row r="82" spans="1:10">
      <c r="A82" s="186"/>
      <c r="C82" s="34"/>
      <c r="E82" s="34"/>
      <c r="G82" s="34"/>
    </row>
    <row r="83" spans="1:10">
      <c r="A83" s="186"/>
      <c r="C83" s="34"/>
      <c r="E83" s="34"/>
      <c r="G83" s="34"/>
      <c r="J83" s="34"/>
    </row>
    <row r="84" spans="1:10">
      <c r="A84" s="186"/>
      <c r="C84" s="34"/>
      <c r="E84" s="34"/>
      <c r="G84" s="34"/>
      <c r="J84" s="34"/>
    </row>
    <row r="85" spans="1:10">
      <c r="A85" s="186"/>
      <c r="C85" s="34"/>
      <c r="E85" s="34"/>
      <c r="G85" s="34"/>
      <c r="J85" s="34"/>
    </row>
    <row r="86" spans="1:10">
      <c r="A86" s="186"/>
      <c r="C86" s="34"/>
      <c r="E86" s="34"/>
      <c r="G86" s="34"/>
      <c r="J86" s="34"/>
    </row>
    <row r="87" spans="1:10">
      <c r="A87" s="186"/>
      <c r="C87" s="34"/>
      <c r="E87" s="34"/>
      <c r="G87" s="34"/>
      <c r="J87" s="34"/>
    </row>
    <row r="88" spans="1:10">
      <c r="A88" s="186"/>
      <c r="C88" s="34"/>
      <c r="E88" s="34"/>
      <c r="G88" s="34"/>
      <c r="J88" s="34"/>
    </row>
    <row r="89" spans="1:10">
      <c r="A89" s="186"/>
      <c r="C89" s="34"/>
      <c r="E89" s="34"/>
      <c r="G89" s="34"/>
      <c r="J89" s="34"/>
    </row>
    <row r="90" spans="1:10">
      <c r="A90" s="186"/>
      <c r="C90" s="34"/>
      <c r="E90" s="34"/>
      <c r="G90" s="34"/>
      <c r="J90" s="34"/>
    </row>
    <row r="91" spans="1:10">
      <c r="A91" s="186"/>
      <c r="C91" s="34"/>
      <c r="E91" s="34"/>
      <c r="G91" s="34"/>
      <c r="J91" s="34"/>
    </row>
    <row r="92" spans="1:10">
      <c r="A92" s="186"/>
      <c r="C92" s="34"/>
      <c r="E92" s="34"/>
      <c r="G92" s="34"/>
      <c r="J92" s="34"/>
    </row>
    <row r="93" spans="1:10">
      <c r="A93" s="186"/>
      <c r="C93" s="34"/>
      <c r="E93" s="34"/>
      <c r="G93" s="34"/>
      <c r="J93" s="34"/>
    </row>
    <row r="94" spans="1:10">
      <c r="A94" s="186"/>
      <c r="C94" s="34"/>
      <c r="E94" s="34"/>
      <c r="G94" s="34"/>
      <c r="J94" s="34"/>
    </row>
    <row r="95" spans="1:10">
      <c r="A95" s="186"/>
      <c r="C95" s="34"/>
      <c r="E95" s="34"/>
      <c r="G95" s="34"/>
      <c r="J95" s="34"/>
    </row>
    <row r="96" spans="1:10">
      <c r="A96" s="186"/>
      <c r="C96" s="34"/>
      <c r="E96" s="34"/>
      <c r="G96" s="34"/>
      <c r="J96" s="34"/>
    </row>
    <row r="97" spans="1:10">
      <c r="A97" s="186"/>
      <c r="C97" s="34"/>
      <c r="E97" s="34"/>
      <c r="G97" s="34"/>
      <c r="J97" s="34"/>
    </row>
    <row r="98" spans="1:10">
      <c r="A98" s="186"/>
      <c r="C98" s="34"/>
      <c r="E98" s="34"/>
      <c r="G98" s="34"/>
      <c r="J98" s="34"/>
    </row>
    <row r="99" spans="1:10">
      <c r="A99" s="186"/>
      <c r="C99" s="34"/>
      <c r="E99" s="34"/>
      <c r="G99" s="34"/>
      <c r="J99" s="34"/>
    </row>
    <row r="100" spans="1:10">
      <c r="A100" s="186"/>
      <c r="C100" s="34"/>
      <c r="E100" s="34"/>
      <c r="G100" s="34"/>
      <c r="J100" s="34"/>
    </row>
    <row r="101" spans="1:10">
      <c r="A101" s="186"/>
      <c r="C101" s="34"/>
      <c r="E101" s="34"/>
      <c r="G101" s="34"/>
      <c r="J101" s="34"/>
    </row>
    <row r="102" spans="1:10">
      <c r="A102" s="186"/>
      <c r="C102" s="34"/>
      <c r="E102" s="34"/>
      <c r="G102" s="34"/>
      <c r="J102" s="34"/>
    </row>
    <row r="103" spans="1:10">
      <c r="A103" s="186"/>
      <c r="C103" s="34"/>
      <c r="E103" s="34"/>
      <c r="G103" s="34"/>
      <c r="J103" s="34"/>
    </row>
    <row r="104" spans="1:10">
      <c r="A104" s="186"/>
      <c r="C104" s="34"/>
      <c r="E104" s="34"/>
      <c r="G104" s="34"/>
      <c r="J104" s="34"/>
    </row>
    <row r="105" spans="1:10">
      <c r="A105" s="186"/>
      <c r="C105" s="34"/>
      <c r="E105" s="34"/>
      <c r="G105" s="34"/>
      <c r="J105" s="34"/>
    </row>
    <row r="106" spans="1:10">
      <c r="A106" s="186"/>
      <c r="C106" s="34"/>
      <c r="E106" s="34"/>
      <c r="G106" s="34"/>
      <c r="J106" s="34"/>
    </row>
    <row r="107" spans="1:10">
      <c r="A107" s="186"/>
      <c r="C107" s="34"/>
      <c r="E107" s="34"/>
      <c r="G107" s="34"/>
      <c r="J107" s="34"/>
    </row>
    <row r="108" spans="1:10">
      <c r="A108" s="186"/>
      <c r="C108" s="34"/>
      <c r="E108" s="34"/>
      <c r="G108" s="34"/>
      <c r="J108" s="34"/>
    </row>
    <row r="109" spans="1:10">
      <c r="A109" s="186"/>
      <c r="C109" s="34"/>
      <c r="E109" s="34"/>
      <c r="G109" s="34"/>
      <c r="J109" s="34"/>
    </row>
    <row r="110" spans="1:10">
      <c r="A110" s="186"/>
      <c r="C110" s="34"/>
      <c r="E110" s="34"/>
      <c r="G110" s="34"/>
      <c r="J110" s="34"/>
    </row>
    <row r="111" spans="1:10">
      <c r="A111" s="186"/>
      <c r="C111" s="34"/>
      <c r="E111" s="34"/>
      <c r="G111" s="34"/>
      <c r="J111" s="34"/>
    </row>
    <row r="112" spans="1:10">
      <c r="A112" s="186"/>
      <c r="C112" s="34"/>
      <c r="E112" s="34"/>
      <c r="G112" s="34"/>
      <c r="J112" s="34"/>
    </row>
    <row r="113" spans="1:10">
      <c r="A113" s="186"/>
      <c r="C113" s="34"/>
      <c r="E113" s="34"/>
      <c r="G113" s="34"/>
      <c r="J113" s="34"/>
    </row>
    <row r="114" spans="1:10">
      <c r="A114" s="186"/>
      <c r="C114" s="34"/>
      <c r="E114" s="34"/>
      <c r="G114" s="34"/>
      <c r="J114" s="34"/>
    </row>
    <row r="115" spans="1:10">
      <c r="A115" s="186"/>
      <c r="C115" s="34"/>
      <c r="E115" s="34"/>
      <c r="G115" s="34"/>
      <c r="J115" s="34"/>
    </row>
    <row r="116" spans="1:10">
      <c r="A116" s="186"/>
      <c r="C116" s="34"/>
      <c r="E116" s="34"/>
      <c r="G116" s="34"/>
      <c r="J116" s="34"/>
    </row>
    <row r="117" spans="1:10">
      <c r="A117" s="186"/>
      <c r="C117" s="34"/>
      <c r="E117" s="34"/>
      <c r="G117" s="34"/>
      <c r="J117" s="34"/>
    </row>
    <row r="118" spans="1:10">
      <c r="A118" s="186"/>
      <c r="C118" s="34"/>
      <c r="E118" s="34"/>
      <c r="G118" s="34"/>
      <c r="J118" s="34"/>
    </row>
    <row r="119" spans="1:10">
      <c r="A119" s="186"/>
      <c r="C119" s="34"/>
      <c r="E119" s="34"/>
      <c r="G119" s="34"/>
      <c r="J119" s="34"/>
    </row>
    <row r="120" spans="1:10">
      <c r="A120" s="186"/>
      <c r="C120" s="34"/>
      <c r="E120" s="34"/>
      <c r="G120" s="34"/>
      <c r="J120" s="34"/>
    </row>
    <row r="121" spans="1:10">
      <c r="A121" s="186"/>
      <c r="C121" s="34"/>
      <c r="E121" s="34"/>
      <c r="G121" s="34"/>
      <c r="J121" s="34"/>
    </row>
    <row r="122" spans="1:10">
      <c r="A122" s="186"/>
      <c r="C122" s="34"/>
      <c r="E122" s="34"/>
      <c r="G122" s="34"/>
      <c r="J122" s="34"/>
    </row>
    <row r="123" spans="1:10">
      <c r="A123" s="186"/>
      <c r="C123" s="34"/>
      <c r="E123" s="34"/>
      <c r="G123" s="34"/>
      <c r="J123" s="34"/>
    </row>
    <row r="124" spans="1:10">
      <c r="A124" s="186"/>
      <c r="C124" s="34"/>
      <c r="E124" s="34"/>
      <c r="G124" s="34"/>
      <c r="J124" s="34"/>
    </row>
    <row r="125" spans="1:10">
      <c r="A125" s="186"/>
      <c r="C125" s="34"/>
      <c r="E125" s="34"/>
      <c r="G125" s="34"/>
      <c r="J125" s="34"/>
    </row>
    <row r="126" spans="1:10">
      <c r="A126" s="186"/>
      <c r="C126" s="34"/>
      <c r="E126" s="34"/>
      <c r="G126" s="34"/>
      <c r="J126" s="34"/>
    </row>
    <row r="127" spans="1:10">
      <c r="A127" s="186"/>
      <c r="C127" s="34"/>
      <c r="E127" s="34"/>
      <c r="G127" s="34"/>
      <c r="J127" s="34"/>
    </row>
    <row r="128" spans="1:10">
      <c r="A128" s="186"/>
      <c r="C128" s="34"/>
      <c r="E128" s="34"/>
      <c r="G128" s="34"/>
      <c r="J128" s="34"/>
    </row>
    <row r="129" spans="1:10">
      <c r="A129" s="186"/>
      <c r="C129" s="34"/>
      <c r="E129" s="34"/>
      <c r="G129" s="34"/>
      <c r="J129" s="34"/>
    </row>
    <row r="130" spans="1:10">
      <c r="A130" s="186"/>
      <c r="C130" s="34"/>
      <c r="E130" s="34"/>
      <c r="G130" s="34"/>
      <c r="J130" s="34"/>
    </row>
    <row r="131" spans="1:10">
      <c r="A131" s="186"/>
      <c r="C131" s="34"/>
      <c r="E131" s="34"/>
      <c r="G131" s="34"/>
      <c r="J131" s="34"/>
    </row>
    <row r="132" spans="1:10">
      <c r="A132" s="186"/>
      <c r="C132" s="34"/>
      <c r="E132" s="34"/>
      <c r="G132" s="34"/>
      <c r="J132" s="34"/>
    </row>
    <row r="133" spans="1:10">
      <c r="A133" s="186"/>
      <c r="C133" s="34"/>
      <c r="E133" s="34"/>
      <c r="G133" s="34"/>
      <c r="J133" s="34"/>
    </row>
    <row r="134" spans="1:10">
      <c r="A134" s="186"/>
      <c r="C134" s="34"/>
      <c r="E134" s="34"/>
      <c r="G134" s="34"/>
      <c r="J134" s="34"/>
    </row>
    <row r="135" spans="1:10">
      <c r="A135" s="186"/>
      <c r="C135" s="34"/>
      <c r="E135" s="34"/>
      <c r="G135" s="34"/>
      <c r="J135" s="34"/>
    </row>
    <row r="136" spans="1:10">
      <c r="A136" s="186"/>
      <c r="C136" s="34"/>
      <c r="E136" s="34"/>
      <c r="G136" s="34"/>
      <c r="J136" s="34"/>
    </row>
    <row r="137" spans="1:10">
      <c r="A137" s="186"/>
      <c r="C137" s="34"/>
      <c r="E137" s="34"/>
      <c r="G137" s="34"/>
      <c r="J137" s="34"/>
    </row>
    <row r="138" spans="1:10">
      <c r="A138" s="186"/>
      <c r="C138" s="34"/>
      <c r="E138" s="34"/>
      <c r="G138" s="34"/>
      <c r="J138" s="34"/>
    </row>
    <row r="139" spans="1:10">
      <c r="A139" s="186"/>
      <c r="C139" s="34"/>
      <c r="E139" s="34"/>
      <c r="G139" s="34"/>
      <c r="J139" s="34"/>
    </row>
    <row r="140" spans="1:10">
      <c r="A140" s="186"/>
      <c r="C140" s="34"/>
      <c r="E140" s="34"/>
      <c r="G140" s="34"/>
      <c r="J140" s="34"/>
    </row>
    <row r="141" spans="1:10">
      <c r="A141" s="186"/>
      <c r="C141" s="34"/>
      <c r="E141" s="34"/>
      <c r="G141" s="34"/>
      <c r="J141" s="34"/>
    </row>
    <row r="142" spans="1:10">
      <c r="A142" s="186"/>
      <c r="C142" s="34"/>
      <c r="E142" s="34"/>
      <c r="G142" s="34"/>
      <c r="J142" s="34"/>
    </row>
    <row r="143" spans="1:10">
      <c r="A143" s="186"/>
      <c r="C143" s="34"/>
      <c r="E143" s="34"/>
      <c r="G143" s="34"/>
      <c r="J143" s="34"/>
    </row>
  </sheetData>
  <mergeCells count="19">
    <mergeCell ref="A71:H71"/>
    <mergeCell ref="A46:H46"/>
    <mergeCell ref="A51:A52"/>
    <mergeCell ref="A57:H57"/>
    <mergeCell ref="A59:A60"/>
    <mergeCell ref="A66:H66"/>
    <mergeCell ref="A67:H67"/>
    <mergeCell ref="A37:A38"/>
    <mergeCell ref="A1:H1"/>
    <mergeCell ref="A2:H2"/>
    <mergeCell ref="A3:H3"/>
    <mergeCell ref="A4:H4"/>
    <mergeCell ref="A5:H5"/>
    <mergeCell ref="A6:H6"/>
    <mergeCell ref="A7:H7"/>
    <mergeCell ref="A13:H13"/>
    <mergeCell ref="A28:H28"/>
    <mergeCell ref="A34:H34"/>
    <mergeCell ref="A36:H3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2021-09-19T16:03:47Z</cp:lastPrinted>
  <dcterms:created xsi:type="dcterms:W3CDTF">2000-04-30T13:23:02Z</dcterms:created>
  <dcterms:modified xsi:type="dcterms:W3CDTF">2021-09-21T22:02:34Z</dcterms:modified>
</cp:coreProperties>
</file>